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9200" windowHeight="12525" activeTab="0"/>
  </bookViews>
  <sheets>
    <sheet name="Solve Sudoku" sheetId="1" r:id="rId1"/>
    <sheet name="Sudoku Lab" sheetId="2" r:id="rId2"/>
    <sheet name="Type a puzzle" sheetId="3" r:id="rId3"/>
  </sheets>
  <definedNames>
    <definedName name="Namen" localSheetId="2">#REF!</definedName>
    <definedName name="Namen">'Sudoku Lab'!$B$3:$B$11</definedName>
    <definedName name="_xlnm.Print_Area" localSheetId="0">'Solve Sudoku'!$B$2:$J$10</definedName>
    <definedName name="_xlnm.Print_Area" localSheetId="1">'Sudoku Lab'!$B$3:$B$11</definedName>
    <definedName name="_xlnm.Print_Area" localSheetId="2">'Type a puzzle'!$B$2:$J$10</definedName>
  </definedNames>
  <calcPr fullCalcOnLoad="1"/>
</workbook>
</file>

<file path=xl/comments1.xml><?xml version="1.0" encoding="utf-8"?>
<comments xmlns="http://schemas.openxmlformats.org/spreadsheetml/2006/main">
  <authors>
    <author>Wim de Groot</author>
    <author>Scott Colvey</author>
  </authors>
  <commentList>
    <comment ref="U22" authorId="0">
      <text>
        <r>
          <rPr>
            <sz val="10"/>
            <rFont val="Arial"/>
            <family val="2"/>
          </rPr>
          <t>Should the large diagram (above-right) no longer display any numbers, then use this diagram for further help. If a block of nine only has one yellow square, then, in the corresponding square of diagram above, type the number that shows next to the arrows. Click on the arrow and try other numbers. Repeat this regularly once you’ve entered more numbers.</t>
        </r>
      </text>
    </comment>
    <comment ref="J26" authorId="0">
      <text>
        <r>
          <rPr>
            <sz val="10"/>
            <rFont val="Arial"/>
            <family val="2"/>
          </rPr>
          <t>Use these drop-down selections to choose a difficulty level and/or preferred layout for the Sudoku puzzle.</t>
        </r>
      </text>
    </comment>
    <comment ref="AH11" authorId="1">
      <text>
        <r>
          <rPr>
            <sz val="8"/>
            <rFont val="Tahoma"/>
            <family val="2"/>
          </rPr>
          <t>The numbers in this grid represent possible solutions to the corresponding squares in the main answer puzzle to the left. If a square here is coloured yellow, then it represents a definite solution. If a square in this grid that contains more than one number, it means there is more than one possible solution at this time.</t>
        </r>
      </text>
    </comment>
  </commentList>
</comments>
</file>

<file path=xl/comments2.xml><?xml version="1.0" encoding="utf-8"?>
<comments xmlns="http://schemas.openxmlformats.org/spreadsheetml/2006/main">
  <authors>
    <author>W. de Groot</author>
  </authors>
  <commentList>
    <comment ref="D16" authorId="0">
      <text>
        <r>
          <rPr>
            <sz val="10"/>
            <rFont val="Arial"/>
            <family val="2"/>
          </rPr>
          <t>Use this to check if all figures in every 3x3-cell matrix in the grid above add up to 45.</t>
        </r>
      </text>
    </comment>
    <comment ref="C14" authorId="0">
      <text>
        <r>
          <rPr>
            <sz val="10"/>
            <rFont val="Arial"/>
            <family val="2"/>
          </rPr>
          <t>Use this to check if the figures in each of the columns directly above add up to 45.</t>
        </r>
      </text>
    </comment>
    <comment ref="B15" authorId="0">
      <text>
        <r>
          <rPr>
            <sz val="10"/>
            <rFont val="Arial"/>
            <family val="2"/>
          </rPr>
          <t>Use this to check if the figures in each of the rows directly above add up to 45.</t>
        </r>
      </text>
    </comment>
    <comment ref="A2" authorId="0">
      <text>
        <r>
          <rPr>
            <sz val="10"/>
            <rFont val="Arial"/>
            <family val="2"/>
          </rPr>
          <t>This column generates nine random numbers.</t>
        </r>
      </text>
    </comment>
    <comment ref="B2" authorId="0">
      <text>
        <r>
          <rPr>
            <sz val="10"/>
            <rFont val="Arial"/>
            <family val="2"/>
          </rPr>
          <t>Defines the order of the nine randomly-generated numbers in column A, so we get nine numbers in random order.</t>
        </r>
      </text>
    </comment>
    <comment ref="C13" authorId="0">
      <text>
        <r>
          <rPr>
            <sz val="10"/>
            <rFont val="Arial"/>
            <family val="2"/>
          </rPr>
          <t>The numbers 1, 2 and 3, to the left of this cell, stand in random order. This has the effect of placing the random numbers from column B below each other in the diagram above.</t>
        </r>
      </text>
    </comment>
    <comment ref="M2" authorId="0">
      <text>
        <r>
          <rPr>
            <sz val="10"/>
            <rFont val="Arial"/>
            <family val="2"/>
          </rPr>
          <t xml:space="preserve">Here every square matrix of three whole columns and three lines are mixed up. They are sorted according to the 1, 2 or 3 alongside them. Those numbers, in turn, come randomly from B12 to B14.
</t>
        </r>
      </text>
    </comment>
    <comment ref="X2" authorId="0">
      <text>
        <r>
          <rPr>
            <sz val="10"/>
            <rFont val="Arial"/>
            <family val="2"/>
          </rPr>
          <t>Press F9 and the same numbers will be ordered in a different way.</t>
        </r>
      </text>
    </comment>
    <comment ref="AS2" authorId="0">
      <text>
        <r>
          <rPr>
            <sz val="10"/>
            <rFont val="Arial"/>
            <family val="2"/>
          </rPr>
          <t xml:space="preserve">This contains random numbers. It helps to create the numbers 1, 2 and 3 above and alongside the white-and-blue diagram.
</t>
        </r>
      </text>
    </comment>
    <comment ref="X14" authorId="0">
      <text>
        <r>
          <rPr>
            <sz val="10"/>
            <rFont val="Arial"/>
            <family val="2"/>
          </rPr>
          <t>The top three lines contain the same numbers as the diagram directly above. The numbers are copied into the dark squares so they form a symmetrical pattern. Everything is mirrored across the centre: if there is a number top-left, there will also be a number bottom-right. In addition, lines 4 and 5 prevent the appearance of more than five numbers.</t>
        </r>
      </text>
    </comment>
    <comment ref="AI2" authorId="0">
      <text>
        <r>
          <rPr>
            <sz val="10"/>
            <rFont val="Arial"/>
            <family val="2"/>
          </rPr>
          <t>This checks how many numbers there are in each 3x3-cell matrix (or block) that makes up the complete Sudoku grid. A 3x3 block can never have more than five numbers.</t>
        </r>
      </text>
    </comment>
    <comment ref="AI14" authorId="0">
      <text>
        <r>
          <rPr>
            <sz val="10"/>
            <rFont val="Arial"/>
            <family val="2"/>
          </rPr>
          <t>This shows how many number there are per 3x3-cell matrix in the diagram on the left. Here too, there are never more than five. Because of the mirroring (for symmetrical puzzles), the middle block often contains fewer numbers.</t>
        </r>
      </text>
    </comment>
  </commentList>
</comments>
</file>

<file path=xl/comments3.xml><?xml version="1.0" encoding="utf-8"?>
<comments xmlns="http://schemas.openxmlformats.org/spreadsheetml/2006/main">
  <authors>
    <author>Scott Colvey</author>
  </authors>
  <commentList>
    <comment ref="X11" authorId="0">
      <text>
        <r>
          <rPr>
            <sz val="8"/>
            <rFont val="Tahoma"/>
            <family val="2"/>
          </rPr>
          <t>The numbers in this grid represent possible solutions to the corresponding squares in the main answer puzzle to the left. If a square here is coloured yellow, then it represents a definite solution. If a square in this grid that contains more than one number, it means there is more than one possible solution at this time.</t>
        </r>
      </text>
    </comment>
    <comment ref="U22" authorId="0">
      <text>
        <r>
          <rPr>
            <sz val="8"/>
            <rFont val="Tahoma"/>
            <family val="2"/>
          </rPr>
          <t>Should the large diagram (above-right) no longer display any numbers, then use this diagram for further help. If a block of nine only has one yellow square, then type in the corresponding square of the diagram above the number that shows next to the arrows. Click on the arrow and try other numbers. Repeat this regularly once you’ve entered more numbers.</t>
        </r>
      </text>
    </comment>
  </commentList>
</comments>
</file>

<file path=xl/sharedStrings.xml><?xml version="1.0" encoding="utf-8"?>
<sst xmlns="http://schemas.openxmlformats.org/spreadsheetml/2006/main" count="153" uniqueCount="31">
  <si>
    <t>◄</t>
  </si>
  <si>
    <t>24-32</t>
  </si>
  <si>
    <t>20-29</t>
  </si>
  <si>
    <t>20-26</t>
  </si>
  <si>
    <t>Max</t>
  </si>
  <si>
    <t>▲</t>
  </si>
  <si>
    <t/>
  </si>
  <si>
    <t>Tot.</t>
  </si>
  <si>
    <t>+</t>
  </si>
  <si>
    <t>The puzzle:</t>
  </si>
  <si>
    <t>Difficulty:</t>
  </si>
  <si>
    <t>Spread:</t>
  </si>
  <si>
    <t>Easy</t>
  </si>
  <si>
    <t>Medium</t>
  </si>
  <si>
    <t>Difficult</t>
  </si>
  <si>
    <t>Random</t>
  </si>
  <si>
    <t>The solution:</t>
  </si>
  <si>
    <t>Random layout</t>
  </si>
  <si>
    <t>Numbers per block</t>
  </si>
  <si>
    <t>Criteria</t>
  </si>
  <si>
    <t>Odd</t>
  </si>
  <si>
    <t>Even</t>
  </si>
  <si>
    <t>Given:</t>
  </si>
  <si>
    <t>Per block</t>
  </si>
  <si>
    <t>This puzzle gives</t>
  </si>
  <si>
    <t>Mix</t>
  </si>
  <si>
    <t>Type the puzzle here:</t>
  </si>
  <si>
    <t>Help</t>
  </si>
  <si>
    <t>Hint sheet (hover pointer over red triangle below for help)</t>
  </si>
  <si>
    <t>Symmetrical</t>
  </si>
  <si>
    <t>Symmetrical layout</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</si>
</sst>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 numFmtId="175" formatCode="[$€-2]\ #.##000_);[Red]\([$€-2]\ #.##000\)"/>
    <numFmt numFmtId="176" formatCode="0.0"/>
    <numFmt numFmtId="177" formatCode="0.000"/>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0.00000"/>
    <numFmt numFmtId="185" formatCode="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m:ss"/>
  </numFmts>
  <fonts count="11">
    <font>
      <sz val="10"/>
      <name val="Arial"/>
      <family val="0"/>
    </font>
    <font>
      <b/>
      <sz val="10"/>
      <name val="Arial"/>
      <family val="2"/>
    </font>
    <font>
      <sz val="8"/>
      <name val="Arial"/>
      <family val="2"/>
    </font>
    <font>
      <u val="single"/>
      <sz val="10"/>
      <color indexed="36"/>
      <name val="MS Sans Serif"/>
      <family val="0"/>
    </font>
    <font>
      <u val="single"/>
      <sz val="10"/>
      <color indexed="12"/>
      <name val="MS Sans Serif"/>
      <family val="0"/>
    </font>
    <font>
      <sz val="10"/>
      <name val="MS Sans Serif"/>
      <family val="0"/>
    </font>
    <font>
      <sz val="10"/>
      <color indexed="43"/>
      <name val="Arial"/>
      <family val="2"/>
    </font>
    <font>
      <sz val="8"/>
      <name val="Tahoma"/>
      <family val="2"/>
    </font>
    <font>
      <sz val="9"/>
      <name val="Arial"/>
      <family val="2"/>
    </font>
    <font>
      <b/>
      <u val="single"/>
      <sz val="10"/>
      <color indexed="12"/>
      <name val="MS Sans Serif"/>
      <family val="2"/>
    </font>
    <font>
      <b/>
      <sz val="8"/>
      <name val="Arial"/>
      <family val="2"/>
    </font>
  </fonts>
  <fills count="10">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s>
  <borders count="66">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color indexed="63"/>
      </right>
      <top style="thin"/>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style="thin">
        <color indexed="55"/>
      </top>
      <bottom>
        <color indexed="63"/>
      </bottom>
    </border>
    <border>
      <left style="thin">
        <color indexed="55"/>
      </left>
      <right style="thin"/>
      <top style="thin">
        <color indexed="55"/>
      </top>
      <bottom>
        <color indexed="63"/>
      </bottom>
    </border>
    <border>
      <left>
        <color indexed="63"/>
      </left>
      <right style="thin">
        <color indexed="55"/>
      </right>
      <top style="thin">
        <color indexed="55"/>
      </top>
      <bottom style="thin"/>
    </border>
    <border>
      <left style="thin">
        <color indexed="55"/>
      </left>
      <right>
        <color indexed="63"/>
      </right>
      <top style="thin">
        <color indexed="55"/>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color indexed="22"/>
      </top>
      <bottom style="thin">
        <color indexed="22"/>
      </bottom>
    </border>
    <border>
      <left style="thin">
        <color indexed="22"/>
      </left>
      <right>
        <color indexed="63"/>
      </right>
      <top style="thin"/>
      <bottom style="thin">
        <color indexed="22"/>
      </bottom>
    </border>
    <border>
      <left style="thin">
        <color indexed="22"/>
      </left>
      <right>
        <color indexed="63"/>
      </right>
      <top style="thin">
        <color indexed="22"/>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right style="thin">
        <color indexed="22"/>
      </right>
      <top style="thin">
        <color indexed="22"/>
      </top>
      <bottom>
        <color indexed="63"/>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style="thin"/>
      <top>
        <color indexed="63"/>
      </top>
      <bottom style="thin">
        <color indexed="22"/>
      </bottom>
    </border>
  </borders>
  <cellStyleXfs count="2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5" fillId="0" borderId="0">
      <alignment/>
      <protection/>
    </xf>
  </cellStyleXfs>
  <cellXfs count="381">
    <xf numFmtId="0" fontId="0" fillId="2" borderId="0" xfId="0" applyAlignment="1">
      <alignment/>
    </xf>
    <xf numFmtId="0" fontId="1" fillId="2" borderId="0" xfId="0" applyFont="1" applyAlignment="1">
      <alignment horizontal="center"/>
    </xf>
    <xf numFmtId="0" fontId="0" fillId="2" borderId="0" xfId="0" applyFont="1" applyFill="1" applyAlignment="1">
      <alignment horizontal="center"/>
    </xf>
    <xf numFmtId="0" fontId="0" fillId="2" borderId="0" xfId="0" applyFont="1" applyAlignment="1">
      <alignment horizontal="left"/>
    </xf>
    <xf numFmtId="0" fontId="0" fillId="2" borderId="0" xfId="0" applyFont="1" applyAlignment="1">
      <alignment horizontal="center"/>
    </xf>
    <xf numFmtId="1" fontId="0" fillId="2" borderId="0" xfId="22" applyNumberFormat="1" applyFont="1" applyFill="1" applyBorder="1" applyAlignment="1">
      <alignment horizontal="center"/>
      <protection/>
    </xf>
    <xf numFmtId="1" fontId="0" fillId="2" borderId="0" xfId="22" applyNumberFormat="1" applyFont="1" applyFill="1" applyBorder="1" applyAlignment="1">
      <alignment horizontal="center" vertical="center"/>
      <protection/>
    </xf>
    <xf numFmtId="1" fontId="0" fillId="2" borderId="1" xfId="22" applyNumberFormat="1" applyFont="1" applyFill="1" applyBorder="1" applyAlignment="1">
      <alignment horizontal="center" vertical="center"/>
      <protection/>
    </xf>
    <xf numFmtId="1" fontId="0" fillId="2" borderId="2" xfId="22" applyNumberFormat="1" applyFont="1" applyFill="1" applyBorder="1" applyAlignment="1">
      <alignment horizontal="center" vertical="center"/>
      <protection/>
    </xf>
    <xf numFmtId="0" fontId="0" fillId="2" borderId="0" xfId="0" applyFont="1" applyFill="1" applyBorder="1" applyAlignment="1">
      <alignment horizontal="center"/>
    </xf>
    <xf numFmtId="0" fontId="6" fillId="2" borderId="0" xfId="0" applyFont="1" applyFill="1" applyBorder="1" applyAlignment="1">
      <alignment horizontal="center"/>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2" borderId="4" xfId="0" applyFont="1" applyFill="1" applyBorder="1" applyAlignment="1">
      <alignment horizontal="center"/>
    </xf>
    <xf numFmtId="0" fontId="6" fillId="2" borderId="2"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0" fillId="2" borderId="6" xfId="0" applyFont="1" applyFill="1" applyBorder="1" applyAlignment="1">
      <alignment horizontal="center"/>
    </xf>
    <xf numFmtId="0" fontId="1" fillId="2" borderId="6" xfId="0" applyFont="1" applyBorder="1" applyAlignment="1">
      <alignment horizontal="center"/>
    </xf>
    <xf numFmtId="1" fontId="0" fillId="2" borderId="9" xfId="22" applyNumberFormat="1" applyFont="1" applyFill="1" applyBorder="1" applyAlignment="1">
      <alignment horizontal="center"/>
      <protection/>
    </xf>
    <xf numFmtId="1" fontId="0" fillId="2" borderId="4" xfId="22" applyNumberFormat="1" applyFont="1" applyFill="1" applyBorder="1" applyAlignment="1">
      <alignment horizontal="center"/>
      <protection/>
    </xf>
    <xf numFmtId="1" fontId="0" fillId="2" borderId="5" xfId="22" applyNumberFormat="1" applyFont="1" applyFill="1" applyBorder="1" applyAlignment="1">
      <alignment horizontal="center"/>
      <protection/>
    </xf>
    <xf numFmtId="1" fontId="0" fillId="2" borderId="3" xfId="22" applyNumberFormat="1" applyFont="1" applyFill="1" applyBorder="1" applyAlignment="1">
      <alignment horizontal="center"/>
      <protection/>
    </xf>
    <xf numFmtId="1" fontId="0" fillId="2" borderId="6" xfId="22" applyNumberFormat="1" applyFont="1" applyFill="1" applyBorder="1" applyAlignment="1">
      <alignment horizontal="center"/>
      <protection/>
    </xf>
    <xf numFmtId="1" fontId="0" fillId="2" borderId="1" xfId="22" applyNumberFormat="1" applyFont="1" applyFill="1" applyBorder="1" applyAlignment="1">
      <alignment horizontal="center"/>
      <protection/>
    </xf>
    <xf numFmtId="1" fontId="0" fillId="2" borderId="2" xfId="22" applyNumberFormat="1" applyFont="1" applyFill="1" applyBorder="1" applyAlignment="1">
      <alignment horizontal="center"/>
      <protection/>
    </xf>
    <xf numFmtId="1" fontId="0" fillId="2" borderId="4" xfId="22" applyNumberFormat="1" applyFont="1" applyFill="1" applyBorder="1" applyAlignment="1">
      <alignment horizontal="center" vertical="center"/>
      <protection/>
    </xf>
    <xf numFmtId="1" fontId="0" fillId="2" borderId="3" xfId="22" applyNumberFormat="1" applyFont="1" applyFill="1" applyBorder="1" applyAlignment="1">
      <alignment horizontal="center" vertical="center"/>
      <protection/>
    </xf>
    <xf numFmtId="1" fontId="0" fillId="2" borderId="10" xfId="22" applyNumberFormat="1" applyFont="1" applyFill="1" applyBorder="1" applyAlignment="1">
      <alignment horizontal="center"/>
      <protection/>
    </xf>
    <xf numFmtId="1" fontId="0" fillId="2" borderId="11" xfId="22" applyNumberFormat="1" applyFont="1" applyFill="1" applyBorder="1" applyAlignment="1">
      <alignment horizontal="center"/>
      <protection/>
    </xf>
    <xf numFmtId="1" fontId="0" fillId="2" borderId="8" xfId="22" applyNumberFormat="1" applyFont="1" applyFill="1" applyBorder="1" applyAlignment="1">
      <alignment horizontal="center"/>
      <protection/>
    </xf>
    <xf numFmtId="1" fontId="0" fillId="2" borderId="0" xfId="22" applyNumberFormat="1" applyFont="1" applyFill="1" applyBorder="1" applyAlignment="1">
      <alignment horizontal="right"/>
      <protection/>
    </xf>
    <xf numFmtId="0" fontId="6" fillId="2" borderId="11" xfId="0" applyFont="1" applyFill="1" applyBorder="1" applyAlignment="1">
      <alignment horizontal="center"/>
    </xf>
    <xf numFmtId="0" fontId="0" fillId="3" borderId="12" xfId="0" applyFont="1" applyFill="1" applyBorder="1" applyAlignment="1">
      <alignment horizont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3"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3"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1" fontId="1" fillId="0" borderId="13" xfId="22" applyNumberFormat="1" applyFont="1" applyFill="1" applyBorder="1" applyAlignment="1">
      <alignment horizontal="center"/>
      <protection/>
    </xf>
    <xf numFmtId="1" fontId="1" fillId="0" borderId="14" xfId="22" applyNumberFormat="1" applyFont="1" applyFill="1" applyBorder="1" applyAlignment="1">
      <alignment horizontal="center"/>
      <protection/>
    </xf>
    <xf numFmtId="1" fontId="1" fillId="3" borderId="14" xfId="22" applyNumberFormat="1" applyFont="1" applyFill="1" applyBorder="1" applyAlignment="1">
      <alignment horizontal="center"/>
      <protection/>
    </xf>
    <xf numFmtId="1" fontId="1" fillId="0" borderId="15" xfId="22" applyNumberFormat="1" applyFont="1" applyFill="1" applyBorder="1" applyAlignment="1">
      <alignment horizontal="center"/>
      <protection/>
    </xf>
    <xf numFmtId="1" fontId="1" fillId="0" borderId="16" xfId="22" applyNumberFormat="1" applyFont="1" applyFill="1" applyBorder="1" applyAlignment="1">
      <alignment horizontal="center"/>
      <protection/>
    </xf>
    <xf numFmtId="1" fontId="1" fillId="0" borderId="17" xfId="22" applyNumberFormat="1" applyFont="1" applyFill="1" applyBorder="1" applyAlignment="1">
      <alignment horizontal="center"/>
      <protection/>
    </xf>
    <xf numFmtId="1" fontId="1" fillId="3" borderId="17" xfId="22" applyNumberFormat="1" applyFont="1" applyFill="1" applyBorder="1" applyAlignment="1">
      <alignment horizontal="center"/>
      <protection/>
    </xf>
    <xf numFmtId="1" fontId="1" fillId="0" borderId="18" xfId="22" applyNumberFormat="1" applyFont="1" applyFill="1" applyBorder="1" applyAlignment="1">
      <alignment horizontal="center"/>
      <protection/>
    </xf>
    <xf numFmtId="1" fontId="1" fillId="3" borderId="22" xfId="22" applyNumberFormat="1" applyFont="1" applyFill="1" applyBorder="1" applyAlignment="1">
      <alignment horizontal="center"/>
      <protection/>
    </xf>
    <xf numFmtId="1" fontId="1" fillId="3" borderId="23" xfId="22" applyNumberFormat="1" applyFont="1" applyFill="1" applyBorder="1" applyAlignment="1">
      <alignment horizontal="center"/>
      <protection/>
    </xf>
    <xf numFmtId="1" fontId="1" fillId="3" borderId="24" xfId="22" applyNumberFormat="1" applyFont="1" applyFill="1" applyBorder="1" applyAlignment="1">
      <alignment horizontal="center"/>
      <protection/>
    </xf>
    <xf numFmtId="1" fontId="1" fillId="3" borderId="25" xfId="22" applyNumberFormat="1" applyFont="1" applyFill="1" applyBorder="1" applyAlignment="1">
      <alignment horizontal="center"/>
      <protection/>
    </xf>
    <xf numFmtId="1" fontId="1" fillId="3" borderId="26" xfId="22" applyNumberFormat="1" applyFont="1" applyFill="1" applyBorder="1" applyAlignment="1">
      <alignment horizontal="center"/>
      <protection/>
    </xf>
    <xf numFmtId="1" fontId="1" fillId="3" borderId="27" xfId="22" applyNumberFormat="1" applyFont="1" applyFill="1" applyBorder="1" applyAlignment="1">
      <alignment horizontal="center"/>
      <protection/>
    </xf>
    <xf numFmtId="1" fontId="1" fillId="3" borderId="28" xfId="22" applyNumberFormat="1" applyFont="1" applyFill="1" applyBorder="1" applyAlignment="1">
      <alignment horizontal="center"/>
      <protection/>
    </xf>
    <xf numFmtId="1" fontId="1" fillId="0" borderId="19" xfId="22" applyNumberFormat="1" applyFont="1" applyFill="1" applyBorder="1" applyAlignment="1">
      <alignment horizontal="center"/>
      <protection/>
    </xf>
    <xf numFmtId="1" fontId="1" fillId="0" borderId="20" xfId="22" applyNumberFormat="1" applyFont="1" applyFill="1" applyBorder="1" applyAlignment="1">
      <alignment horizontal="center"/>
      <protection/>
    </xf>
    <xf numFmtId="1" fontId="1" fillId="0" borderId="21" xfId="22" applyNumberFormat="1" applyFont="1" applyFill="1" applyBorder="1" applyAlignment="1">
      <alignment horizontal="center"/>
      <protection/>
    </xf>
    <xf numFmtId="1" fontId="1" fillId="0" borderId="13" xfId="0" applyNumberFormat="1" applyFont="1" applyFill="1" applyBorder="1" applyAlignment="1">
      <alignment horizontal="center" vertical="center"/>
    </xf>
    <xf numFmtId="1" fontId="1" fillId="0" borderId="14" xfId="0" applyNumberFormat="1" applyFont="1" applyFill="1" applyBorder="1" applyAlignment="1">
      <alignment horizontal="center" vertical="center"/>
    </xf>
    <xf numFmtId="1" fontId="1" fillId="0" borderId="15" xfId="0" applyNumberFormat="1" applyFont="1" applyFill="1" applyBorder="1" applyAlignment="1">
      <alignment horizontal="center" vertical="center"/>
    </xf>
    <xf numFmtId="1" fontId="1" fillId="3" borderId="13" xfId="0" applyNumberFormat="1" applyFont="1" applyFill="1" applyBorder="1" applyAlignment="1">
      <alignment horizontal="center" vertical="center"/>
    </xf>
    <xf numFmtId="1" fontId="1" fillId="3" borderId="14" xfId="0" applyNumberFormat="1" applyFont="1" applyFill="1" applyBorder="1" applyAlignment="1">
      <alignment horizontal="center" vertical="center"/>
    </xf>
    <xf numFmtId="1" fontId="1" fillId="3" borderId="15"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1" fontId="1" fillId="0" borderId="17" xfId="0" applyNumberFormat="1" applyFont="1" applyFill="1" applyBorder="1" applyAlignment="1">
      <alignment horizontal="center" vertical="center"/>
    </xf>
    <xf numFmtId="1" fontId="1" fillId="0" borderId="18" xfId="0" applyNumberFormat="1" applyFont="1" applyFill="1" applyBorder="1" applyAlignment="1">
      <alignment horizontal="center" vertical="center"/>
    </xf>
    <xf numFmtId="1" fontId="1" fillId="3" borderId="16" xfId="0" applyNumberFormat="1" applyFont="1" applyFill="1" applyBorder="1" applyAlignment="1">
      <alignment horizontal="center" vertical="center"/>
    </xf>
    <xf numFmtId="1" fontId="1" fillId="3" borderId="17" xfId="0" applyNumberFormat="1" applyFont="1" applyFill="1" applyBorder="1" applyAlignment="1">
      <alignment horizontal="center" vertical="center"/>
    </xf>
    <xf numFmtId="1" fontId="1" fillId="3" borderId="18" xfId="0" applyNumberFormat="1" applyFont="1" applyFill="1" applyBorder="1" applyAlignment="1">
      <alignment horizontal="center" vertical="center"/>
    </xf>
    <xf numFmtId="1" fontId="1" fillId="0" borderId="19" xfId="0" applyNumberFormat="1" applyFont="1" applyFill="1" applyBorder="1" applyAlignment="1">
      <alignment horizontal="center" vertical="center"/>
    </xf>
    <xf numFmtId="1" fontId="1" fillId="0" borderId="20" xfId="0" applyNumberFormat="1" applyFont="1" applyFill="1" applyBorder="1" applyAlignment="1">
      <alignment horizontal="center" vertical="center"/>
    </xf>
    <xf numFmtId="1" fontId="1" fillId="0" borderId="21" xfId="0" applyNumberFormat="1" applyFont="1" applyFill="1" applyBorder="1" applyAlignment="1">
      <alignment horizontal="center" vertical="center"/>
    </xf>
    <xf numFmtId="1" fontId="1" fillId="3" borderId="19" xfId="0" applyNumberFormat="1" applyFont="1" applyFill="1" applyBorder="1" applyAlignment="1">
      <alignment horizontal="center" vertical="center"/>
    </xf>
    <xf numFmtId="1" fontId="1" fillId="3" borderId="20" xfId="0" applyNumberFormat="1" applyFont="1" applyFill="1" applyBorder="1" applyAlignment="1">
      <alignment horizontal="center" vertical="center"/>
    </xf>
    <xf numFmtId="1" fontId="1" fillId="3" borderId="21"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2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7" xfId="0" applyFont="1" applyFill="1" applyBorder="1" applyAlignment="1">
      <alignment horizontal="center" vertical="center"/>
    </xf>
    <xf numFmtId="0" fontId="0" fillId="2" borderId="3" xfId="0" applyFont="1" applyFill="1" applyBorder="1" applyAlignment="1">
      <alignment horizontal="center"/>
    </xf>
    <xf numFmtId="2" fontId="6" fillId="2" borderId="0" xfId="0" applyNumberFormat="1" applyFont="1" applyFill="1" applyBorder="1" applyAlignment="1">
      <alignment horizontal="center"/>
    </xf>
    <xf numFmtId="0" fontId="0" fillId="2" borderId="0" xfId="20" applyFont="1" applyFill="1" applyBorder="1" applyAlignment="1">
      <alignment horizontal="center" vertical="center"/>
    </xf>
    <xf numFmtId="0" fontId="0" fillId="2" borderId="0" xfId="0" applyFont="1" applyBorder="1" applyAlignment="1">
      <alignment horizontal="center"/>
    </xf>
    <xf numFmtId="0" fontId="6" fillId="2" borderId="9" xfId="0" applyFont="1" applyFill="1" applyBorder="1" applyAlignment="1">
      <alignment horizontal="center"/>
    </xf>
    <xf numFmtId="0" fontId="1" fillId="2" borderId="3" xfId="0" applyFont="1" applyBorder="1" applyAlignment="1">
      <alignment horizontal="center"/>
    </xf>
    <xf numFmtId="0" fontId="1" fillId="2" borderId="1" xfId="0" applyFont="1" applyBorder="1" applyAlignment="1">
      <alignment horizontal="center"/>
    </xf>
    <xf numFmtId="0" fontId="1" fillId="2" borderId="7" xfId="0" applyFont="1" applyBorder="1" applyAlignment="1">
      <alignment horizont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1" fontId="0" fillId="2" borderId="38" xfId="22" applyNumberFormat="1" applyFont="1" applyFill="1" applyBorder="1" applyAlignment="1">
      <alignment horizontal="center" vertical="center"/>
      <protection/>
    </xf>
    <xf numFmtId="1" fontId="0" fillId="4" borderId="39" xfId="22" applyNumberFormat="1" applyFont="1" applyFill="1" applyBorder="1" applyAlignment="1">
      <alignment horizontal="center"/>
      <protection/>
    </xf>
    <xf numFmtId="1" fontId="0" fillId="4" borderId="40" xfId="22" applyNumberFormat="1" applyFont="1" applyFill="1" applyBorder="1" applyAlignment="1">
      <alignment horizontal="center"/>
      <protection/>
    </xf>
    <xf numFmtId="0" fontId="0" fillId="2" borderId="0" xfId="0" applyFont="1" applyFill="1" applyAlignment="1">
      <alignment horizontal="center" vertical="center"/>
    </xf>
    <xf numFmtId="0" fontId="0" fillId="2" borderId="0" xfId="0" applyFont="1" applyFill="1" applyAlignment="1">
      <alignment horizontal="left" vertical="center"/>
    </xf>
    <xf numFmtId="0" fontId="0" fillId="2" borderId="0" xfId="0" applyFont="1" applyAlignment="1">
      <alignment horizontal="center" vertical="center"/>
    </xf>
    <xf numFmtId="0" fontId="0" fillId="2" borderId="2" xfId="0" applyFont="1" applyFill="1" applyBorder="1" applyAlignment="1">
      <alignment horizontal="center" vertical="center"/>
    </xf>
    <xf numFmtId="1" fontId="0" fillId="0" borderId="13" xfId="22" applyNumberFormat="1" applyFont="1" applyFill="1" applyBorder="1" applyAlignment="1">
      <alignment horizontal="center"/>
      <protection/>
    </xf>
    <xf numFmtId="1" fontId="0" fillId="0" borderId="14" xfId="22" applyNumberFormat="1" applyFont="1" applyFill="1" applyBorder="1" applyAlignment="1">
      <alignment horizontal="center"/>
      <protection/>
    </xf>
    <xf numFmtId="1" fontId="0" fillId="3" borderId="14" xfId="22" applyNumberFormat="1" applyFont="1" applyFill="1" applyBorder="1" applyAlignment="1">
      <alignment horizontal="center"/>
      <protection/>
    </xf>
    <xf numFmtId="1" fontId="0" fillId="0" borderId="15" xfId="22" applyNumberFormat="1" applyFont="1" applyFill="1" applyBorder="1" applyAlignment="1">
      <alignment horizontal="center"/>
      <protection/>
    </xf>
    <xf numFmtId="1" fontId="0" fillId="0" borderId="16" xfId="22" applyNumberFormat="1" applyFont="1" applyFill="1" applyBorder="1" applyAlignment="1">
      <alignment horizontal="center"/>
      <protection/>
    </xf>
    <xf numFmtId="1" fontId="0" fillId="0" borderId="17" xfId="22" applyNumberFormat="1" applyFont="1" applyFill="1" applyBorder="1" applyAlignment="1">
      <alignment horizontal="center"/>
      <protection/>
    </xf>
    <xf numFmtId="1" fontId="0" fillId="3" borderId="17" xfId="22" applyNumberFormat="1" applyFont="1" applyFill="1" applyBorder="1" applyAlignment="1">
      <alignment horizontal="center"/>
      <protection/>
    </xf>
    <xf numFmtId="1" fontId="0" fillId="0" borderId="18" xfId="22" applyNumberFormat="1" applyFont="1" applyFill="1" applyBorder="1" applyAlignment="1">
      <alignment horizontal="center"/>
      <protection/>
    </xf>
    <xf numFmtId="1" fontId="0" fillId="3" borderId="16" xfId="22" applyNumberFormat="1" applyFont="1" applyFill="1" applyBorder="1" applyAlignment="1">
      <alignment horizontal="center"/>
      <protection/>
    </xf>
    <xf numFmtId="1" fontId="0" fillId="3" borderId="18" xfId="22" applyNumberFormat="1" applyFont="1" applyFill="1" applyBorder="1" applyAlignment="1">
      <alignment horizontal="center"/>
      <protection/>
    </xf>
    <xf numFmtId="1" fontId="0" fillId="0" borderId="19" xfId="22" applyNumberFormat="1" applyFont="1" applyFill="1" applyBorder="1" applyAlignment="1">
      <alignment horizontal="center"/>
      <protection/>
    </xf>
    <xf numFmtId="1" fontId="0" fillId="0" borderId="20" xfId="22" applyNumberFormat="1" applyFont="1" applyFill="1" applyBorder="1" applyAlignment="1">
      <alignment horizontal="center"/>
      <protection/>
    </xf>
    <xf numFmtId="1" fontId="0" fillId="3" borderId="20" xfId="22" applyNumberFormat="1" applyFont="1" applyFill="1" applyBorder="1" applyAlignment="1">
      <alignment horizontal="center"/>
      <protection/>
    </xf>
    <xf numFmtId="1" fontId="0" fillId="0" borderId="21" xfId="22" applyNumberFormat="1" applyFont="1" applyFill="1" applyBorder="1" applyAlignment="1">
      <alignment horizontal="center"/>
      <protection/>
    </xf>
    <xf numFmtId="1" fontId="1" fillId="3" borderId="16" xfId="22" applyNumberFormat="1" applyFont="1" applyFill="1" applyBorder="1" applyAlignment="1">
      <alignment horizontal="center"/>
      <protection/>
    </xf>
    <xf numFmtId="1" fontId="1" fillId="3" borderId="18" xfId="22" applyNumberFormat="1" applyFont="1" applyFill="1" applyBorder="1" applyAlignment="1">
      <alignment horizontal="center"/>
      <protection/>
    </xf>
    <xf numFmtId="1" fontId="1" fillId="3" borderId="35" xfId="22" applyNumberFormat="1" applyFont="1" applyFill="1" applyBorder="1" applyAlignment="1">
      <alignment horizontal="center"/>
      <protection/>
    </xf>
    <xf numFmtId="1" fontId="1" fillId="3" borderId="34" xfId="22" applyNumberFormat="1" applyFont="1" applyFill="1" applyBorder="1" applyAlignment="1">
      <alignment horizontal="center"/>
      <protection/>
    </xf>
    <xf numFmtId="1" fontId="1" fillId="3" borderId="29" xfId="22" applyNumberFormat="1" applyFont="1" applyFill="1" applyBorder="1" applyAlignment="1">
      <alignment horizontal="center"/>
      <protection/>
    </xf>
    <xf numFmtId="1" fontId="1" fillId="3" borderId="30" xfId="22" applyNumberFormat="1" applyFont="1" applyFill="1" applyBorder="1" applyAlignment="1">
      <alignment horizontal="center"/>
      <protection/>
    </xf>
    <xf numFmtId="1" fontId="1" fillId="3" borderId="31" xfId="22" applyNumberFormat="1" applyFont="1" applyFill="1" applyBorder="1" applyAlignment="1">
      <alignment horizontal="center"/>
      <protection/>
    </xf>
    <xf numFmtId="1" fontId="1" fillId="3" borderId="32" xfId="22" applyNumberFormat="1" applyFont="1" applyFill="1" applyBorder="1" applyAlignment="1">
      <alignment horizontal="center"/>
      <protection/>
    </xf>
    <xf numFmtId="1" fontId="1" fillId="3" borderId="33" xfId="22" applyNumberFormat="1" applyFont="1" applyFill="1" applyBorder="1" applyAlignment="1">
      <alignment horizontal="center"/>
      <protection/>
    </xf>
    <xf numFmtId="1" fontId="0" fillId="3" borderId="23" xfId="22" applyNumberFormat="1" applyFont="1" applyFill="1" applyBorder="1" applyAlignment="1">
      <alignment horizontal="center"/>
      <protection/>
    </xf>
    <xf numFmtId="1" fontId="0" fillId="3" borderId="37" xfId="22" applyNumberFormat="1" applyFont="1" applyFill="1" applyBorder="1" applyAlignment="1">
      <alignment horizontal="center"/>
      <protection/>
    </xf>
    <xf numFmtId="1" fontId="0" fillId="3" borderId="22" xfId="22" applyNumberFormat="1" applyFont="1" applyFill="1" applyBorder="1" applyAlignment="1">
      <alignment horizontal="center"/>
      <protection/>
    </xf>
    <xf numFmtId="1" fontId="0" fillId="3" borderId="25" xfId="22" applyNumberFormat="1" applyFont="1" applyFill="1" applyBorder="1" applyAlignment="1">
      <alignment horizontal="center"/>
      <protection/>
    </xf>
    <xf numFmtId="1" fontId="0" fillId="3" borderId="24" xfId="22" applyNumberFormat="1" applyFont="1" applyFill="1" applyBorder="1" applyAlignment="1">
      <alignment horizontal="center"/>
      <protection/>
    </xf>
    <xf numFmtId="1" fontId="0" fillId="3" borderId="36" xfId="22" applyNumberFormat="1" applyFont="1" applyFill="1" applyBorder="1" applyAlignment="1">
      <alignment horizontal="center"/>
      <protection/>
    </xf>
    <xf numFmtId="1" fontId="0" fillId="3" borderId="26" xfId="22" applyNumberFormat="1" applyFont="1" applyFill="1" applyBorder="1" applyAlignment="1">
      <alignment horizontal="center"/>
      <protection/>
    </xf>
    <xf numFmtId="1" fontId="0" fillId="3" borderId="27" xfId="22" applyNumberFormat="1" applyFont="1" applyFill="1" applyBorder="1" applyAlignment="1">
      <alignment horizontal="center"/>
      <protection/>
    </xf>
    <xf numFmtId="1" fontId="0" fillId="3" borderId="35" xfId="22" applyNumberFormat="1" applyFont="1" applyFill="1" applyBorder="1" applyAlignment="1">
      <alignment horizontal="center"/>
      <protection/>
    </xf>
    <xf numFmtId="1" fontId="0" fillId="3" borderId="28" xfId="22" applyNumberFormat="1" applyFont="1" applyFill="1" applyBorder="1" applyAlignment="1">
      <alignment horizontal="center"/>
      <protection/>
    </xf>
    <xf numFmtId="1" fontId="0" fillId="3" borderId="34" xfId="22" applyNumberFormat="1" applyFont="1" applyFill="1" applyBorder="1" applyAlignment="1">
      <alignment horizontal="center"/>
      <protection/>
    </xf>
    <xf numFmtId="1" fontId="0" fillId="3" borderId="32" xfId="22" applyNumberFormat="1" applyFont="1" applyFill="1" applyBorder="1" applyAlignment="1">
      <alignment horizontal="center"/>
      <protection/>
    </xf>
    <xf numFmtId="1" fontId="0" fillId="3" borderId="30" xfId="22" applyNumberFormat="1" applyFont="1" applyFill="1" applyBorder="1" applyAlignment="1">
      <alignment horizontal="center"/>
      <protection/>
    </xf>
    <xf numFmtId="1" fontId="0" fillId="3" borderId="31" xfId="22" applyNumberFormat="1" applyFont="1" applyFill="1" applyBorder="1" applyAlignment="1">
      <alignment horizontal="center"/>
      <protection/>
    </xf>
    <xf numFmtId="1" fontId="0" fillId="3" borderId="29" xfId="22" applyNumberFormat="1" applyFont="1" applyFill="1" applyBorder="1" applyAlignment="1">
      <alignment horizontal="center"/>
      <protection/>
    </xf>
    <xf numFmtId="1" fontId="0" fillId="3" borderId="33" xfId="22" applyNumberFormat="1" applyFont="1" applyFill="1" applyBorder="1" applyAlignment="1">
      <alignment horizontal="center"/>
      <protection/>
    </xf>
    <xf numFmtId="2" fontId="2" fillId="2" borderId="5" xfId="22" applyNumberFormat="1" applyFont="1" applyFill="1" applyBorder="1" applyAlignment="1">
      <alignment horizontal="center" vertical="center"/>
      <protection/>
    </xf>
    <xf numFmtId="2" fontId="2" fillId="2" borderId="6" xfId="22" applyNumberFormat="1" applyFont="1" applyFill="1" applyBorder="1" applyAlignment="1">
      <alignment horizontal="center" vertical="center"/>
      <protection/>
    </xf>
    <xf numFmtId="2" fontId="2" fillId="2" borderId="7" xfId="22" applyNumberFormat="1" applyFont="1" applyFill="1" applyBorder="1" applyAlignment="1">
      <alignment horizontal="center" vertical="center"/>
      <protection/>
    </xf>
    <xf numFmtId="1" fontId="0" fillId="2" borderId="4" xfId="22" applyNumberFormat="1" applyFont="1" applyFill="1" applyBorder="1" applyAlignment="1">
      <alignment horizontal="right"/>
      <protection/>
    </xf>
    <xf numFmtId="1" fontId="0" fillId="2" borderId="4" xfId="22" applyNumberFormat="1" applyFont="1" applyFill="1" applyBorder="1" applyAlignment="1">
      <alignment horizontal="left"/>
      <protection/>
    </xf>
    <xf numFmtId="1" fontId="1" fillId="2" borderId="6" xfId="22" applyNumberFormat="1" applyFont="1" applyFill="1" applyBorder="1" applyAlignment="1">
      <alignment horizontal="center"/>
      <protection/>
    </xf>
    <xf numFmtId="1" fontId="0" fillId="2" borderId="2" xfId="22" applyNumberFormat="1" applyFont="1" applyFill="1" applyBorder="1" applyAlignment="1">
      <alignment horizontal="right"/>
      <protection/>
    </xf>
    <xf numFmtId="1" fontId="1" fillId="2" borderId="7" xfId="22" applyNumberFormat="1" applyFont="1" applyFill="1" applyBorder="1" applyAlignment="1">
      <alignment horizontal="center"/>
      <protection/>
    </xf>
    <xf numFmtId="1" fontId="0" fillId="2" borderId="0" xfId="22" applyNumberFormat="1" applyFont="1" applyFill="1" applyBorder="1" applyAlignment="1">
      <alignment horizontal="left" vertical="center"/>
      <protection/>
    </xf>
    <xf numFmtId="0" fontId="0" fillId="2" borderId="7" xfId="0" applyFont="1" applyFill="1" applyBorder="1" applyAlignment="1">
      <alignment horizontal="center"/>
    </xf>
    <xf numFmtId="0" fontId="0"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9" xfId="0" applyFont="1" applyFill="1" applyBorder="1" applyAlignment="1">
      <alignment vertical="center"/>
    </xf>
    <xf numFmtId="0" fontId="0" fillId="2" borderId="4"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2" xfId="0" applyFont="1" applyFill="1" applyBorder="1" applyAlignment="1">
      <alignmen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pplyAlignment="1">
      <alignment vertical="center"/>
    </xf>
    <xf numFmtId="1" fontId="0" fillId="2" borderId="40" xfId="22" applyNumberFormat="1" applyFont="1" applyFill="1" applyBorder="1" applyAlignment="1">
      <alignment horizontal="center" vertical="center"/>
      <protection/>
    </xf>
    <xf numFmtId="1" fontId="0" fillId="2" borderId="12" xfId="22" applyNumberFormat="1" applyFont="1" applyFill="1" applyBorder="1" applyAlignment="1">
      <alignment horizontal="center" vertical="center"/>
      <protection/>
    </xf>
    <xf numFmtId="1" fontId="0" fillId="0" borderId="39" xfId="22" applyNumberFormat="1" applyFont="1" applyFill="1" applyBorder="1" applyAlignment="1">
      <alignment horizontal="center"/>
      <protection/>
    </xf>
    <xf numFmtId="1" fontId="0" fillId="2" borderId="38" xfId="22" applyNumberFormat="1" applyFont="1" applyFill="1" applyBorder="1" applyAlignment="1">
      <alignment horizontal="center"/>
      <protection/>
    </xf>
    <xf numFmtId="1" fontId="0" fillId="2" borderId="12" xfId="22" applyNumberFormat="1" applyFont="1" applyFill="1" applyBorder="1" applyAlignment="1">
      <alignment horizontal="center"/>
      <protection/>
    </xf>
    <xf numFmtId="1" fontId="0" fillId="2" borderId="2" xfId="22" applyNumberFormat="1" applyFont="1" applyFill="1" applyBorder="1" applyAlignment="1">
      <alignment horizontal="left" vertical="center"/>
      <protection/>
    </xf>
    <xf numFmtId="2" fontId="2" fillId="2" borderId="9" xfId="22" applyNumberFormat="1" applyFont="1" applyFill="1" applyBorder="1" applyAlignment="1">
      <alignment horizontal="center" vertical="center"/>
      <protection/>
    </xf>
    <xf numFmtId="2" fontId="2" fillId="2" borderId="3" xfId="22" applyNumberFormat="1" applyFont="1" applyFill="1" applyBorder="1" applyAlignment="1">
      <alignment horizontal="center" vertical="center"/>
      <protection/>
    </xf>
    <xf numFmtId="2" fontId="2" fillId="2" borderId="1" xfId="22" applyNumberFormat="1" applyFont="1" applyFill="1" applyBorder="1" applyAlignment="1">
      <alignment horizontal="center" vertical="center"/>
      <protection/>
    </xf>
    <xf numFmtId="1" fontId="1" fillId="5" borderId="13" xfId="22" applyNumberFormat="1" applyFont="1" applyFill="1" applyBorder="1" applyAlignment="1">
      <alignment horizontal="center"/>
      <protection/>
    </xf>
    <xf numFmtId="1" fontId="1" fillId="5" borderId="14" xfId="22" applyNumberFormat="1" applyFont="1" applyFill="1" applyBorder="1" applyAlignment="1">
      <alignment horizontal="center"/>
      <protection/>
    </xf>
    <xf numFmtId="1" fontId="1" fillId="5" borderId="15" xfId="22" applyNumberFormat="1" applyFont="1" applyFill="1" applyBorder="1" applyAlignment="1">
      <alignment horizontal="center"/>
      <protection/>
    </xf>
    <xf numFmtId="1" fontId="1" fillId="5" borderId="16" xfId="22" applyNumberFormat="1" applyFont="1" applyFill="1" applyBorder="1" applyAlignment="1">
      <alignment horizontal="center"/>
      <protection/>
    </xf>
    <xf numFmtId="1" fontId="1" fillId="5" borderId="17" xfId="22" applyNumberFormat="1" applyFont="1" applyFill="1" applyBorder="1" applyAlignment="1">
      <alignment horizontal="center"/>
      <protection/>
    </xf>
    <xf numFmtId="1" fontId="1" fillId="5" borderId="18" xfId="22" applyNumberFormat="1" applyFont="1" applyFill="1" applyBorder="1" applyAlignment="1">
      <alignment horizontal="center" vertical="center"/>
      <protection/>
    </xf>
    <xf numFmtId="1" fontId="1" fillId="5" borderId="19" xfId="22" applyNumberFormat="1" applyFont="1" applyFill="1" applyBorder="1" applyAlignment="1">
      <alignment horizontal="center" vertical="center"/>
      <protection/>
    </xf>
    <xf numFmtId="1" fontId="1" fillId="5" borderId="20" xfId="22" applyNumberFormat="1" applyFont="1" applyFill="1" applyBorder="1" applyAlignment="1">
      <alignment horizontal="center" vertical="center"/>
      <protection/>
    </xf>
    <xf numFmtId="1" fontId="1" fillId="5" borderId="21" xfId="22" applyNumberFormat="1" applyFont="1" applyFill="1" applyBorder="1" applyAlignment="1">
      <alignment horizontal="center" vertical="center"/>
      <protection/>
    </xf>
    <xf numFmtId="1" fontId="1" fillId="5" borderId="13" xfId="22" applyNumberFormat="1" applyFont="1" applyFill="1" applyBorder="1" applyAlignment="1">
      <alignment horizontal="center" vertical="center"/>
      <protection/>
    </xf>
    <xf numFmtId="1" fontId="1" fillId="5" borderId="14" xfId="22" applyNumberFormat="1" applyFont="1" applyFill="1" applyBorder="1" applyAlignment="1">
      <alignment horizontal="center" vertical="center"/>
      <protection/>
    </xf>
    <xf numFmtId="1" fontId="1" fillId="5" borderId="15" xfId="22" applyNumberFormat="1" applyFont="1" applyFill="1" applyBorder="1" applyAlignment="1">
      <alignment horizontal="center" vertical="center"/>
      <protection/>
    </xf>
    <xf numFmtId="1" fontId="1" fillId="5" borderId="16" xfId="22" applyNumberFormat="1" applyFont="1" applyFill="1" applyBorder="1" applyAlignment="1">
      <alignment horizontal="center" vertical="center"/>
      <protection/>
    </xf>
    <xf numFmtId="1" fontId="1" fillId="5" borderId="17" xfId="22" applyNumberFormat="1" applyFont="1" applyFill="1" applyBorder="1" applyAlignment="1">
      <alignment horizontal="center" vertical="center"/>
      <protection/>
    </xf>
    <xf numFmtId="1" fontId="1" fillId="6" borderId="29" xfId="22" applyNumberFormat="1" applyFont="1" applyFill="1" applyBorder="1" applyAlignment="1">
      <alignment horizontal="center"/>
      <protection/>
    </xf>
    <xf numFmtId="1" fontId="1" fillId="6" borderId="30" xfId="22" applyNumberFormat="1" applyFont="1" applyFill="1" applyBorder="1" applyAlignment="1">
      <alignment horizontal="center"/>
      <protection/>
    </xf>
    <xf numFmtId="1" fontId="1" fillId="6" borderId="31" xfId="22" applyNumberFormat="1" applyFont="1" applyFill="1" applyBorder="1" applyAlignment="1">
      <alignment horizontal="center"/>
      <protection/>
    </xf>
    <xf numFmtId="1" fontId="1" fillId="6" borderId="16" xfId="22" applyNumberFormat="1" applyFont="1" applyFill="1" applyBorder="1" applyAlignment="1">
      <alignment horizontal="center"/>
      <protection/>
    </xf>
    <xf numFmtId="1" fontId="1" fillId="6" borderId="17" xfId="22" applyNumberFormat="1" applyFont="1" applyFill="1" applyBorder="1" applyAlignment="1">
      <alignment horizontal="center"/>
      <protection/>
    </xf>
    <xf numFmtId="1" fontId="1" fillId="6" borderId="23" xfId="22" applyNumberFormat="1" applyFont="1" applyFill="1" applyBorder="1" applyAlignment="1">
      <alignment horizontal="center"/>
      <protection/>
    </xf>
    <xf numFmtId="1" fontId="1" fillId="6" borderId="34" xfId="22" applyNumberFormat="1" applyFont="1" applyFill="1" applyBorder="1" applyAlignment="1">
      <alignment horizontal="center" vertical="center"/>
      <protection/>
    </xf>
    <xf numFmtId="1" fontId="1" fillId="6" borderId="27" xfId="22" applyNumberFormat="1" applyFont="1" applyFill="1" applyBorder="1" applyAlignment="1">
      <alignment horizontal="center" vertical="center"/>
      <protection/>
    </xf>
    <xf numFmtId="1" fontId="1" fillId="6" borderId="28" xfId="22" applyNumberFormat="1" applyFont="1" applyFill="1" applyBorder="1" applyAlignment="1">
      <alignment horizontal="center" vertical="center"/>
      <protection/>
    </xf>
    <xf numFmtId="1" fontId="1" fillId="6" borderId="32" xfId="22" applyNumberFormat="1" applyFont="1" applyFill="1" applyBorder="1" applyAlignment="1">
      <alignment horizontal="center" vertical="center"/>
      <protection/>
    </xf>
    <xf numFmtId="1" fontId="1" fillId="6" borderId="30" xfId="22" applyNumberFormat="1" applyFont="1" applyFill="1" applyBorder="1" applyAlignment="1">
      <alignment horizontal="center" vertical="center"/>
      <protection/>
    </xf>
    <xf numFmtId="1" fontId="1" fillId="6" borderId="31" xfId="22" applyNumberFormat="1" applyFont="1" applyFill="1" applyBorder="1" applyAlignment="1">
      <alignment horizontal="center" vertical="center"/>
      <protection/>
    </xf>
    <xf numFmtId="1" fontId="1" fillId="6" borderId="25" xfId="22" applyNumberFormat="1" applyFont="1" applyFill="1" applyBorder="1" applyAlignment="1">
      <alignment horizontal="center" vertical="center"/>
      <protection/>
    </xf>
    <xf numFmtId="1" fontId="1" fillId="6" borderId="17" xfId="22" applyNumberFormat="1" applyFont="1" applyFill="1" applyBorder="1" applyAlignment="1">
      <alignment horizontal="center" vertical="center"/>
      <protection/>
    </xf>
    <xf numFmtId="1" fontId="1" fillId="6" borderId="23" xfId="22" applyNumberFormat="1" applyFont="1" applyFill="1" applyBorder="1" applyAlignment="1">
      <alignment horizontal="center" vertical="center"/>
      <protection/>
    </xf>
    <xf numFmtId="1" fontId="1" fillId="6" borderId="36" xfId="22" applyNumberFormat="1" applyFont="1" applyFill="1" applyBorder="1" applyAlignment="1">
      <alignment horizontal="center" vertical="center"/>
      <protection/>
    </xf>
    <xf numFmtId="1" fontId="1" fillId="6" borderId="20" xfId="22" applyNumberFormat="1" applyFont="1" applyFill="1" applyBorder="1" applyAlignment="1">
      <alignment horizontal="center" vertical="center"/>
      <protection/>
    </xf>
    <xf numFmtId="1" fontId="1" fillId="6" borderId="37" xfId="22" applyNumberFormat="1" applyFont="1" applyFill="1" applyBorder="1" applyAlignment="1">
      <alignment horizontal="center" vertical="center"/>
      <protection/>
    </xf>
    <xf numFmtId="1" fontId="1" fillId="6" borderId="32" xfId="22" applyNumberFormat="1" applyFont="1" applyFill="1" applyBorder="1" applyAlignment="1">
      <alignment horizontal="center"/>
      <protection/>
    </xf>
    <xf numFmtId="1" fontId="1" fillId="6" borderId="33" xfId="22" applyNumberFormat="1" applyFont="1" applyFill="1" applyBorder="1" applyAlignment="1">
      <alignment horizontal="center"/>
      <protection/>
    </xf>
    <xf numFmtId="1" fontId="1" fillId="6" borderId="16" xfId="22" applyNumberFormat="1" applyFont="1" applyFill="1" applyBorder="1" applyAlignment="1">
      <alignment horizontal="center" vertical="center"/>
      <protection/>
    </xf>
    <xf numFmtId="1" fontId="1" fillId="6" borderId="18" xfId="22" applyNumberFormat="1" applyFont="1" applyFill="1" applyBorder="1" applyAlignment="1">
      <alignment horizontal="center" vertical="center"/>
      <protection/>
    </xf>
    <xf numFmtId="1" fontId="1" fillId="6" borderId="35" xfId="22" applyNumberFormat="1" applyFont="1" applyFill="1" applyBorder="1" applyAlignment="1">
      <alignment horizontal="center" vertical="center"/>
      <protection/>
    </xf>
    <xf numFmtId="0" fontId="0" fillId="2" borderId="0" xfId="0" applyFont="1" applyAlignment="1">
      <alignment horizontal="right"/>
    </xf>
    <xf numFmtId="0" fontId="6" fillId="2" borderId="0" xfId="0" applyFont="1" applyAlignment="1">
      <alignment horizontal="left"/>
    </xf>
    <xf numFmtId="1" fontId="1" fillId="2" borderId="5" xfId="22" applyNumberFormat="1" applyFont="1" applyFill="1" applyBorder="1" applyAlignment="1">
      <alignment horizontal="left" vertical="center"/>
      <protection/>
    </xf>
    <xf numFmtId="1" fontId="1" fillId="2" borderId="6" xfId="22" applyNumberFormat="1" applyFont="1" applyFill="1" applyBorder="1" applyAlignment="1">
      <alignment horizontal="center" vertical="center"/>
      <protection/>
    </xf>
    <xf numFmtId="0" fontId="0" fillId="2" borderId="9" xfId="0" applyFont="1" applyBorder="1" applyAlignment="1">
      <alignment horizontal="center"/>
    </xf>
    <xf numFmtId="0" fontId="0" fillId="2" borderId="3" xfId="0" applyFont="1" applyBorder="1" applyAlignment="1">
      <alignment horizontal="center"/>
    </xf>
    <xf numFmtId="0" fontId="0" fillId="2" borderId="1" xfId="0" applyFont="1" applyBorder="1" applyAlignment="1">
      <alignment horizontal="center"/>
    </xf>
    <xf numFmtId="0" fontId="0" fillId="2" borderId="0" xfId="0" applyFont="1" applyBorder="1" applyAlignment="1">
      <alignment horizontal="left"/>
    </xf>
    <xf numFmtId="1" fontId="0" fillId="2" borderId="4" xfId="22" applyNumberFormat="1" applyFont="1" applyFill="1" applyBorder="1" applyAlignment="1">
      <alignment horizontal="left" vertical="center"/>
      <protection/>
    </xf>
    <xf numFmtId="1" fontId="0" fillId="2" borderId="40" xfId="22" applyNumberFormat="1" applyFont="1" applyFill="1" applyBorder="1" applyAlignment="1">
      <alignment horizontal="center"/>
      <protection/>
    </xf>
    <xf numFmtId="20" fontId="0" fillId="2" borderId="0" xfId="0" applyNumberFormat="1" applyFont="1" applyAlignment="1">
      <alignment horizontal="center"/>
    </xf>
    <xf numFmtId="22" fontId="0" fillId="2" borderId="0" xfId="0" applyNumberFormat="1" applyFont="1" applyFill="1" applyAlignment="1">
      <alignment horizontal="center" vertical="center"/>
    </xf>
    <xf numFmtId="1" fontId="0" fillId="7" borderId="9" xfId="22" applyNumberFormat="1" applyFont="1" applyFill="1" applyBorder="1" applyAlignment="1">
      <alignment horizontal="center"/>
      <protection/>
    </xf>
    <xf numFmtId="1" fontId="0" fillId="7" borderId="4" xfId="22" applyNumberFormat="1" applyFont="1" applyFill="1" applyBorder="1" applyAlignment="1">
      <alignment horizontal="center"/>
      <protection/>
    </xf>
    <xf numFmtId="1" fontId="0" fillId="7" borderId="5" xfId="22" applyNumberFormat="1" applyFont="1" applyFill="1" applyBorder="1" applyAlignment="1">
      <alignment horizontal="center"/>
      <protection/>
    </xf>
    <xf numFmtId="1" fontId="0" fillId="7" borderId="3" xfId="22" applyNumberFormat="1" applyFont="1" applyFill="1" applyBorder="1" applyAlignment="1">
      <alignment horizontal="center"/>
      <protection/>
    </xf>
    <xf numFmtId="1" fontId="0" fillId="7" borderId="0" xfId="22" applyNumberFormat="1" applyFont="1" applyFill="1" applyBorder="1" applyAlignment="1">
      <alignment horizontal="center"/>
      <protection/>
    </xf>
    <xf numFmtId="1" fontId="0" fillId="7" borderId="6" xfId="22" applyNumberFormat="1" applyFont="1" applyFill="1" applyBorder="1" applyAlignment="1">
      <alignment horizontal="center"/>
      <protection/>
    </xf>
    <xf numFmtId="1" fontId="0" fillId="7" borderId="1" xfId="22" applyNumberFormat="1" applyFont="1" applyFill="1" applyBorder="1" applyAlignment="1">
      <alignment horizontal="center"/>
      <protection/>
    </xf>
    <xf numFmtId="1" fontId="0" fillId="7" borderId="2" xfId="22" applyNumberFormat="1" applyFont="1" applyFill="1" applyBorder="1" applyAlignment="1">
      <alignment horizontal="center"/>
      <protection/>
    </xf>
    <xf numFmtId="1" fontId="0" fillId="7" borderId="7" xfId="22" applyNumberFormat="1" applyFont="1" applyFill="1" applyBorder="1" applyAlignment="1">
      <alignment horizontal="center"/>
      <protection/>
    </xf>
    <xf numFmtId="1" fontId="0" fillId="3" borderId="9" xfId="22" applyNumberFormat="1" applyFont="1" applyFill="1" applyBorder="1" applyAlignment="1">
      <alignment horizontal="center"/>
      <protection/>
    </xf>
    <xf numFmtId="1" fontId="0" fillId="3" borderId="4" xfId="22" applyNumberFormat="1" applyFont="1" applyFill="1" applyBorder="1" applyAlignment="1">
      <alignment horizontal="center"/>
      <protection/>
    </xf>
    <xf numFmtId="1" fontId="0" fillId="3" borderId="5" xfId="22" applyNumberFormat="1" applyFont="1" applyFill="1" applyBorder="1" applyAlignment="1">
      <alignment horizontal="center"/>
      <protection/>
    </xf>
    <xf numFmtId="1" fontId="0" fillId="3" borderId="3" xfId="22" applyNumberFormat="1" applyFont="1" applyFill="1" applyBorder="1" applyAlignment="1">
      <alignment horizontal="center"/>
      <protection/>
    </xf>
    <xf numFmtId="1" fontId="0" fillId="3" borderId="0" xfId="22" applyNumberFormat="1" applyFont="1" applyFill="1" applyBorder="1" applyAlignment="1">
      <alignment horizontal="center"/>
      <protection/>
    </xf>
    <xf numFmtId="1" fontId="0" fillId="3" borderId="6" xfId="22" applyNumberFormat="1" applyFont="1" applyFill="1" applyBorder="1" applyAlignment="1">
      <alignment horizontal="center"/>
      <protection/>
    </xf>
    <xf numFmtId="1" fontId="0" fillId="3" borderId="1" xfId="22" applyNumberFormat="1" applyFont="1" applyFill="1" applyBorder="1" applyAlignment="1">
      <alignment horizontal="center"/>
      <protection/>
    </xf>
    <xf numFmtId="1" fontId="0" fillId="3" borderId="2" xfId="22" applyNumberFormat="1" applyFont="1" applyFill="1" applyBorder="1" applyAlignment="1">
      <alignment horizontal="center"/>
      <protection/>
    </xf>
    <xf numFmtId="1" fontId="0" fillId="3" borderId="7" xfId="22" applyNumberFormat="1" applyFont="1" applyFill="1" applyBorder="1" applyAlignment="1">
      <alignment horizontal="center"/>
      <protection/>
    </xf>
    <xf numFmtId="0" fontId="0" fillId="2" borderId="4" xfId="0" applyFont="1" applyBorder="1" applyAlignment="1">
      <alignment horizontal="center"/>
    </xf>
    <xf numFmtId="0" fontId="0" fillId="2" borderId="2" xfId="0" applyFont="1" applyBorder="1" applyAlignment="1">
      <alignment horizontal="center"/>
    </xf>
    <xf numFmtId="176" fontId="2" fillId="2" borderId="4" xfId="0" applyNumberFormat="1" applyFont="1" applyBorder="1" applyAlignment="1">
      <alignment horizontal="center"/>
    </xf>
    <xf numFmtId="176" fontId="2" fillId="2" borderId="0" xfId="0" applyNumberFormat="1" applyFont="1" applyBorder="1" applyAlignment="1">
      <alignment horizontal="center"/>
    </xf>
    <xf numFmtId="176" fontId="2" fillId="2" borderId="2" xfId="0" applyNumberFormat="1" applyFont="1" applyBorder="1" applyAlignment="1">
      <alignment horizontal="center"/>
    </xf>
    <xf numFmtId="0" fontId="0" fillId="2" borderId="5" xfId="0" applyFont="1" applyBorder="1" applyAlignment="1">
      <alignment horizontal="center"/>
    </xf>
    <xf numFmtId="0" fontId="0" fillId="2" borderId="6" xfId="0" applyFont="1" applyBorder="1" applyAlignment="1">
      <alignment horizontal="center"/>
    </xf>
    <xf numFmtId="0" fontId="0" fillId="2" borderId="7" xfId="0" applyFont="1" applyBorder="1" applyAlignment="1">
      <alignment horizontal="center"/>
    </xf>
    <xf numFmtId="0" fontId="0" fillId="2" borderId="5" xfId="0" applyFont="1" applyBorder="1" applyAlignment="1">
      <alignment horizontal="left"/>
    </xf>
    <xf numFmtId="1" fontId="0" fillId="4" borderId="10" xfId="22" applyNumberFormat="1" applyFont="1" applyFill="1" applyBorder="1" applyAlignment="1">
      <alignment horizontal="center"/>
      <protection/>
    </xf>
    <xf numFmtId="1" fontId="0" fillId="0" borderId="41"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1" fontId="0" fillId="0" borderId="43"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1" fontId="0" fillId="0" borderId="45"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xf>
    <xf numFmtId="1" fontId="0" fillId="0" borderId="48" xfId="0" applyNumberFormat="1" applyFont="1" applyFill="1" applyBorder="1" applyAlignment="1">
      <alignment horizontal="center" vertical="center"/>
    </xf>
    <xf numFmtId="1" fontId="0" fillId="0" borderId="49" xfId="0" applyNumberFormat="1" applyFont="1" applyFill="1" applyBorder="1" applyAlignment="1">
      <alignment horizontal="center" vertical="center"/>
    </xf>
    <xf numFmtId="1" fontId="0" fillId="3" borderId="45" xfId="0" applyNumberFormat="1" applyFont="1" applyFill="1" applyBorder="1" applyAlignment="1">
      <alignment horizontal="center" vertical="center"/>
    </xf>
    <xf numFmtId="1" fontId="0" fillId="3" borderId="41" xfId="0" applyNumberFormat="1" applyFont="1" applyFill="1" applyBorder="1" applyAlignment="1">
      <alignment horizontal="center" vertical="center"/>
    </xf>
    <xf numFmtId="1" fontId="0" fillId="3" borderId="43" xfId="0" applyNumberFormat="1" applyFont="1" applyFill="1" applyBorder="1" applyAlignment="1">
      <alignment horizontal="center" vertical="center"/>
    </xf>
    <xf numFmtId="1" fontId="0" fillId="3" borderId="46" xfId="0" applyNumberFormat="1" applyFont="1" applyFill="1" applyBorder="1" applyAlignment="1">
      <alignment horizontal="center" vertical="center"/>
    </xf>
    <xf numFmtId="1" fontId="0" fillId="3" borderId="48" xfId="0" applyNumberFormat="1" applyFont="1" applyFill="1" applyBorder="1" applyAlignment="1">
      <alignment horizontal="center" vertical="center"/>
    </xf>
    <xf numFmtId="1" fontId="0" fillId="3" borderId="50" xfId="0" applyNumberFormat="1" applyFont="1" applyFill="1" applyBorder="1" applyAlignment="1">
      <alignment horizontal="center" vertical="center"/>
    </xf>
    <xf numFmtId="1" fontId="0" fillId="3" borderId="51" xfId="0" applyNumberFormat="1" applyFont="1" applyFill="1" applyBorder="1" applyAlignment="1">
      <alignment horizontal="center" vertical="center"/>
    </xf>
    <xf numFmtId="1" fontId="0" fillId="3" borderId="52" xfId="0" applyNumberFormat="1" applyFont="1" applyFill="1" applyBorder="1" applyAlignment="1">
      <alignment horizontal="center" vertical="center"/>
    </xf>
    <xf numFmtId="1" fontId="0" fillId="3" borderId="53" xfId="0" applyNumberFormat="1" applyFont="1" applyFill="1" applyBorder="1" applyAlignment="1">
      <alignment horizontal="center" vertical="center"/>
    </xf>
    <xf numFmtId="1" fontId="0" fillId="3" borderId="54" xfId="0" applyNumberFormat="1" applyFont="1" applyFill="1" applyBorder="1" applyAlignment="1">
      <alignment horizontal="center" vertical="center"/>
    </xf>
    <xf numFmtId="1" fontId="0" fillId="3" borderId="55" xfId="0" applyNumberFormat="1" applyFont="1" applyFill="1" applyBorder="1" applyAlignment="1">
      <alignment horizontal="center" vertical="center"/>
    </xf>
    <xf numFmtId="1" fontId="0" fillId="3" borderId="56" xfId="0" applyNumberFormat="1" applyFont="1" applyFill="1" applyBorder="1" applyAlignment="1">
      <alignment horizontal="center" vertical="center"/>
    </xf>
    <xf numFmtId="1" fontId="0" fillId="3" borderId="57" xfId="0" applyNumberFormat="1" applyFont="1" applyFill="1" applyBorder="1" applyAlignment="1">
      <alignment horizontal="center" vertical="center"/>
    </xf>
    <xf numFmtId="1" fontId="0" fillId="3" borderId="58" xfId="0" applyNumberFormat="1" applyFont="1" applyFill="1" applyBorder="1" applyAlignment="1">
      <alignment horizontal="center" vertical="center"/>
    </xf>
    <xf numFmtId="1" fontId="0" fillId="3" borderId="59" xfId="0" applyNumberFormat="1" applyFont="1" applyFill="1" applyBorder="1" applyAlignment="1">
      <alignment horizontal="center" vertical="center"/>
    </xf>
    <xf numFmtId="1" fontId="0" fillId="3" borderId="60" xfId="0" applyNumberFormat="1" applyFont="1" applyFill="1" applyBorder="1" applyAlignment="1">
      <alignment horizontal="center" vertical="center"/>
    </xf>
    <xf numFmtId="1" fontId="0" fillId="3" borderId="61" xfId="0" applyNumberFormat="1" applyFont="1" applyFill="1" applyBorder="1" applyAlignment="1">
      <alignment horizontal="center" vertical="center"/>
    </xf>
    <xf numFmtId="1" fontId="0" fillId="3" borderId="62" xfId="0" applyNumberFormat="1" applyFont="1" applyFill="1" applyBorder="1" applyAlignment="1">
      <alignment horizontal="center" vertical="center"/>
    </xf>
    <xf numFmtId="1" fontId="0" fillId="3" borderId="63" xfId="0" applyNumberFormat="1" applyFont="1" applyFill="1" applyBorder="1" applyAlignment="1">
      <alignment horizontal="center" vertical="center"/>
    </xf>
    <xf numFmtId="1" fontId="0" fillId="3" borderId="64" xfId="0" applyNumberFormat="1" applyFont="1" applyFill="1" applyBorder="1" applyAlignment="1">
      <alignment horizontal="center" vertical="center"/>
    </xf>
    <xf numFmtId="1" fontId="0" fillId="3" borderId="65" xfId="0" applyNumberFormat="1" applyFont="1" applyFill="1" applyBorder="1" applyAlignment="1">
      <alignment horizontal="center" vertical="center"/>
    </xf>
    <xf numFmtId="1" fontId="0" fillId="2" borderId="0" xfId="22" applyNumberFormat="1" applyFont="1" applyFill="1" applyBorder="1" applyAlignment="1">
      <alignment horizontal="left"/>
      <protection/>
    </xf>
    <xf numFmtId="1" fontId="0" fillId="2" borderId="10" xfId="22" applyNumberFormat="1" applyFont="1" applyFill="1" applyBorder="1" applyAlignment="1">
      <alignment horizontal="center" vertical="center"/>
      <protection/>
    </xf>
    <xf numFmtId="1" fontId="0" fillId="2" borderId="11" xfId="22" applyNumberFormat="1" applyFont="1" applyFill="1" applyBorder="1" applyAlignment="1">
      <alignment horizontal="center" vertical="center"/>
      <protection/>
    </xf>
    <xf numFmtId="1" fontId="0" fillId="2" borderId="11" xfId="22" applyNumberFormat="1" applyFont="1" applyFill="1" applyBorder="1" applyAlignment="1">
      <alignment horizontal="left" vertical="center"/>
      <protection/>
    </xf>
    <xf numFmtId="1" fontId="1" fillId="2" borderId="8" xfId="22" applyNumberFormat="1" applyFont="1" applyFill="1" applyBorder="1" applyAlignment="1">
      <alignment horizontal="center"/>
      <protection/>
    </xf>
    <xf numFmtId="1" fontId="0" fillId="2" borderId="10" xfId="22" applyNumberFormat="1" applyFont="1" applyFill="1" applyBorder="1" applyAlignment="1">
      <alignment horizontal="left"/>
      <protection/>
    </xf>
    <xf numFmtId="1" fontId="1" fillId="2" borderId="5" xfId="22" applyNumberFormat="1" applyFont="1" applyFill="1" applyBorder="1" applyAlignment="1">
      <alignment horizontal="right" vertical="center"/>
      <protection/>
    </xf>
    <xf numFmtId="1" fontId="0" fillId="2" borderId="2" xfId="22" applyNumberFormat="1" applyFont="1" applyFill="1" applyBorder="1" applyAlignment="1">
      <alignment horizontal="left"/>
      <protection/>
    </xf>
    <xf numFmtId="2" fontId="2" fillId="2" borderId="40" xfId="22" applyNumberFormat="1" applyFont="1" applyFill="1" applyBorder="1" applyAlignment="1">
      <alignment horizontal="center" vertical="center"/>
      <protection/>
    </xf>
    <xf numFmtId="2" fontId="2" fillId="2" borderId="38" xfId="22" applyNumberFormat="1" applyFont="1" applyFill="1" applyBorder="1" applyAlignment="1">
      <alignment horizontal="center" vertical="center"/>
      <protection/>
    </xf>
    <xf numFmtId="2" fontId="2" fillId="2" borderId="12" xfId="22" applyNumberFormat="1" applyFont="1" applyFill="1" applyBorder="1" applyAlignment="1">
      <alignment horizontal="center" vertical="center"/>
      <protection/>
    </xf>
    <xf numFmtId="1" fontId="0" fillId="2" borderId="39" xfId="22" applyNumberFormat="1" applyFont="1" applyFill="1" applyBorder="1" applyAlignment="1">
      <alignment horizontal="center"/>
      <protection/>
    </xf>
    <xf numFmtId="1" fontId="0" fillId="2" borderId="8" xfId="22" applyNumberFormat="1" applyFont="1" applyFill="1" applyBorder="1" applyAlignment="1">
      <alignment horizontal="center" vertical="center"/>
      <protection/>
    </xf>
    <xf numFmtId="1" fontId="0" fillId="8" borderId="9" xfId="22" applyNumberFormat="1" applyFont="1" applyFill="1" applyBorder="1" applyAlignment="1">
      <alignment horizontal="center"/>
      <protection/>
    </xf>
    <xf numFmtId="1" fontId="0" fillId="8" borderId="0" xfId="22" applyNumberFormat="1" applyFont="1" applyFill="1" applyBorder="1" applyAlignment="1">
      <alignment horizontal="center"/>
      <protection/>
    </xf>
    <xf numFmtId="1" fontId="0" fillId="8" borderId="5" xfId="22" applyNumberFormat="1" applyFont="1" applyFill="1" applyBorder="1" applyAlignment="1">
      <alignment horizontal="center"/>
      <protection/>
    </xf>
    <xf numFmtId="1" fontId="0" fillId="8" borderId="7" xfId="22" applyNumberFormat="1" applyFont="1" applyFill="1" applyBorder="1" applyAlignment="1">
      <alignment horizontal="center"/>
      <protection/>
    </xf>
    <xf numFmtId="1" fontId="0" fillId="8" borderId="1" xfId="22" applyNumberFormat="1" applyFont="1" applyFill="1" applyBorder="1" applyAlignment="1">
      <alignment horizontal="center"/>
      <protection/>
    </xf>
    <xf numFmtId="1" fontId="0" fillId="4" borderId="9" xfId="22" applyNumberFormat="1" applyFont="1" applyFill="1" applyBorder="1" applyAlignment="1">
      <alignment horizontal="center"/>
      <protection/>
    </xf>
    <xf numFmtId="1" fontId="1" fillId="3" borderId="36" xfId="22" applyNumberFormat="1" applyFont="1" applyFill="1" applyBorder="1" applyAlignment="1">
      <alignment horizontal="center"/>
      <protection/>
    </xf>
    <xf numFmtId="1" fontId="1" fillId="3" borderId="20" xfId="22" applyNumberFormat="1" applyFont="1" applyFill="1" applyBorder="1" applyAlignment="1">
      <alignment horizontal="center"/>
      <protection/>
    </xf>
    <xf numFmtId="1" fontId="1" fillId="3" borderId="37" xfId="22" applyNumberFormat="1" applyFont="1" applyFill="1" applyBorder="1" applyAlignment="1">
      <alignment horizontal="center"/>
      <protection/>
    </xf>
    <xf numFmtId="0" fontId="0" fillId="2" borderId="0" xfId="0" applyFont="1" applyBorder="1" applyAlignment="1">
      <alignment horizontal="center" vertical="center"/>
    </xf>
    <xf numFmtId="0" fontId="1" fillId="2" borderId="0" xfId="0" applyFont="1" applyFill="1" applyAlignment="1">
      <alignment horizontal="left" vertical="center"/>
    </xf>
    <xf numFmtId="0" fontId="6" fillId="2" borderId="0" xfId="0" applyFont="1" applyAlignment="1">
      <alignment horizontal="center"/>
    </xf>
    <xf numFmtId="1" fontId="0" fillId="4" borderId="21" xfId="22" applyNumberFormat="1" applyFont="1" applyFill="1" applyBorder="1" applyAlignment="1">
      <alignment horizontal="center"/>
      <protection/>
    </xf>
    <xf numFmtId="1" fontId="0" fillId="4" borderId="14" xfId="22" applyNumberFormat="1" applyFont="1" applyFill="1" applyBorder="1" applyAlignment="1">
      <alignment horizontal="center"/>
      <protection/>
    </xf>
    <xf numFmtId="1" fontId="0" fillId="4" borderId="17" xfId="22" applyNumberFormat="1" applyFont="1" applyFill="1" applyBorder="1" applyAlignment="1">
      <alignment horizontal="center"/>
      <protection/>
    </xf>
    <xf numFmtId="1" fontId="0" fillId="4" borderId="20" xfId="22" applyNumberFormat="1" applyFont="1" applyFill="1" applyBorder="1" applyAlignment="1">
      <alignment horizontal="center"/>
      <protection/>
    </xf>
    <xf numFmtId="1" fontId="0" fillId="4" borderId="29" xfId="22" applyNumberFormat="1" applyFont="1" applyFill="1" applyBorder="1" applyAlignment="1">
      <alignment horizontal="center"/>
      <protection/>
    </xf>
    <xf numFmtId="1" fontId="0" fillId="4" borderId="16" xfId="22" applyNumberFormat="1" applyFont="1" applyFill="1" applyBorder="1" applyAlignment="1">
      <alignment horizontal="center"/>
      <protection/>
    </xf>
    <xf numFmtId="1" fontId="0" fillId="4" borderId="34" xfId="22" applyNumberFormat="1" applyFont="1" applyFill="1" applyBorder="1" applyAlignment="1">
      <alignment horizontal="center"/>
      <protection/>
    </xf>
    <xf numFmtId="1" fontId="0" fillId="4" borderId="15" xfId="22" applyNumberFormat="1" applyFont="1" applyFill="1" applyBorder="1" applyAlignment="1">
      <alignment horizontal="center"/>
      <protection/>
    </xf>
    <xf numFmtId="1" fontId="0" fillId="4" borderId="18" xfId="22" applyNumberFormat="1" applyFont="1" applyFill="1" applyBorder="1" applyAlignment="1">
      <alignment horizontal="center"/>
      <protection/>
    </xf>
    <xf numFmtId="1" fontId="0" fillId="4" borderId="30" xfId="22" applyNumberFormat="1" applyFont="1" applyFill="1" applyBorder="1" applyAlignment="1">
      <alignment horizontal="center"/>
      <protection/>
    </xf>
    <xf numFmtId="1" fontId="0" fillId="4" borderId="24" xfId="22" applyNumberFormat="1" applyFont="1" applyFill="1" applyBorder="1" applyAlignment="1">
      <alignment horizontal="center"/>
      <protection/>
    </xf>
    <xf numFmtId="1" fontId="0" fillId="4" borderId="25" xfId="22" applyNumberFormat="1" applyFont="1" applyFill="1" applyBorder="1" applyAlignment="1">
      <alignment horizontal="center"/>
      <protection/>
    </xf>
    <xf numFmtId="1" fontId="0" fillId="4" borderId="26" xfId="22" applyNumberFormat="1" applyFont="1" applyFill="1" applyBorder="1" applyAlignment="1">
      <alignment horizontal="center"/>
      <protection/>
    </xf>
    <xf numFmtId="1" fontId="0" fillId="4" borderId="27" xfId="22" applyNumberFormat="1" applyFont="1" applyFill="1" applyBorder="1" applyAlignment="1">
      <alignment horizontal="center"/>
      <protection/>
    </xf>
    <xf numFmtId="1" fontId="0" fillId="4" borderId="13" xfId="22" applyNumberFormat="1" applyFont="1" applyFill="1" applyBorder="1" applyAlignment="1">
      <alignment horizontal="center"/>
      <protection/>
    </xf>
    <xf numFmtId="1" fontId="0" fillId="4" borderId="19" xfId="22" applyNumberFormat="1" applyFont="1" applyFill="1" applyBorder="1" applyAlignment="1">
      <alignment horizontal="center"/>
      <protection/>
    </xf>
    <xf numFmtId="0" fontId="1" fillId="2" borderId="0" xfId="0" applyFont="1" applyAlignment="1">
      <alignment horizontal="left"/>
    </xf>
    <xf numFmtId="0" fontId="0" fillId="3" borderId="39" xfId="0" applyFont="1" applyFill="1" applyBorder="1" applyAlignment="1">
      <alignment horizontal="center"/>
    </xf>
    <xf numFmtId="0" fontId="1" fillId="4" borderId="9" xfId="0" applyFont="1" applyFill="1" applyBorder="1" applyAlignment="1">
      <alignment horizontal="center" vertical="center"/>
    </xf>
    <xf numFmtId="0" fontId="0" fillId="2" borderId="4" xfId="0" applyBorder="1" applyAlignment="1">
      <alignment vertical="center"/>
    </xf>
    <xf numFmtId="0" fontId="0" fillId="2" borderId="5" xfId="0" applyBorder="1" applyAlignment="1">
      <alignment vertical="center"/>
    </xf>
    <xf numFmtId="0" fontId="0" fillId="3" borderId="1" xfId="0" applyFont="1" applyFill="1" applyBorder="1" applyAlignment="1">
      <alignment horizontal="center"/>
    </xf>
    <xf numFmtId="0" fontId="0" fillId="3" borderId="7" xfId="0" applyFont="1" applyFill="1" applyBorder="1" applyAlignment="1">
      <alignment horizontal="center"/>
    </xf>
    <xf numFmtId="0" fontId="1" fillId="2" borderId="2" xfId="0" applyFont="1" applyFill="1" applyBorder="1" applyAlignment="1">
      <alignment horizontal="center" vertical="center"/>
    </xf>
    <xf numFmtId="0" fontId="9" fillId="2" borderId="2" xfId="20" applyFont="1" applyFill="1" applyBorder="1" applyAlignment="1">
      <alignment horizontal="center" vertical="center"/>
    </xf>
    <xf numFmtId="0" fontId="1" fillId="9" borderId="11" xfId="0" applyFont="1" applyFill="1" applyBorder="1" applyAlignment="1">
      <alignment horizontal="center" vertical="center"/>
    </xf>
    <xf numFmtId="0" fontId="1" fillId="9" borderId="8" xfId="0" applyFont="1" applyFill="1" applyBorder="1" applyAlignment="1">
      <alignment horizontal="center" vertical="center"/>
    </xf>
    <xf numFmtId="0" fontId="0" fillId="3" borderId="11" xfId="0" applyFont="1" applyFill="1" applyBorder="1" applyAlignment="1">
      <alignment horizontal="center"/>
    </xf>
    <xf numFmtId="0" fontId="0" fillId="3" borderId="8" xfId="0" applyFont="1" applyFill="1" applyBorder="1" applyAlignment="1">
      <alignment horizontal="center"/>
    </xf>
    <xf numFmtId="0" fontId="0" fillId="2" borderId="11" xfId="0" applyFont="1" applyFill="1" applyBorder="1" applyAlignment="1">
      <alignment horizontal="center"/>
    </xf>
    <xf numFmtId="0" fontId="0" fillId="2" borderId="8" xfId="0" applyFont="1" applyFill="1" applyBorder="1" applyAlignment="1">
      <alignment horizontal="center"/>
    </xf>
    <xf numFmtId="0" fontId="2" fillId="2" borderId="9" xfId="0" applyFont="1" applyFill="1" applyBorder="1" applyAlignment="1">
      <alignment horizontal="center"/>
    </xf>
    <xf numFmtId="0" fontId="2" fillId="2" borderId="5" xfId="0" applyFont="1" applyFill="1" applyBorder="1" applyAlignment="1">
      <alignment horizontal="center"/>
    </xf>
    <xf numFmtId="21" fontId="6" fillId="2" borderId="0" xfId="0" applyNumberFormat="1" applyFont="1" applyFill="1" applyAlignment="1">
      <alignment horizontal="center"/>
    </xf>
    <xf numFmtId="0" fontId="1" fillId="2" borderId="2" xfId="0" applyFont="1" applyBorder="1" applyAlignment="1">
      <alignment horizontal="center"/>
    </xf>
    <xf numFmtId="1" fontId="0" fillId="2" borderId="2" xfId="22" applyNumberFormat="1" applyFont="1" applyFill="1" applyBorder="1" applyAlignment="1">
      <alignment horizontal="center"/>
      <protection/>
    </xf>
    <xf numFmtId="1" fontId="0" fillId="2" borderId="10" xfId="22" applyNumberFormat="1" applyFont="1" applyFill="1" applyBorder="1" applyAlignment="1">
      <alignment horizontal="center"/>
      <protection/>
    </xf>
    <xf numFmtId="1" fontId="0" fillId="2" borderId="11" xfId="22" applyNumberFormat="1" applyFont="1" applyFill="1" applyBorder="1" applyAlignment="1">
      <alignment horizontal="center"/>
      <protection/>
    </xf>
    <xf numFmtId="1" fontId="0" fillId="2" borderId="8" xfId="22" applyNumberFormat="1" applyFont="1" applyFill="1" applyBorder="1" applyAlignment="1">
      <alignment horizontal="center"/>
      <protection/>
    </xf>
    <xf numFmtId="21" fontId="6" fillId="2" borderId="0" xfId="0"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andaard_CID Lootjes" xfId="22"/>
  </cellStyles>
  <dxfs count="11">
    <dxf>
      <font>
        <b/>
        <i val="0"/>
        <color auto="1"/>
      </font>
      <fill>
        <patternFill>
          <bgColor rgb="FFFFFF00"/>
        </patternFill>
      </fill>
      <border>
        <left>
          <color rgb="FF000000"/>
        </left>
        <right style="thin">
          <color rgb="FF000000"/>
        </right>
        <top style="thin"/>
        <bottom style="thin">
          <color rgb="FF000000"/>
        </bottom>
      </border>
    </dxf>
    <dxf>
      <font>
        <color auto="1"/>
      </font>
      <border/>
    </dxf>
    <dxf>
      <font>
        <b/>
        <i val="0"/>
        <color auto="1"/>
      </font>
      <fill>
        <patternFill>
          <bgColor rgb="FFFFFF00"/>
        </patternFill>
      </fill>
      <border>
        <left style="thin">
          <color rgb="FF000000"/>
        </left>
        <right>
          <color rgb="FF000000"/>
        </right>
        <top style="thin"/>
        <bottom style="thin">
          <color rgb="FF000000"/>
        </bottom>
      </border>
    </dxf>
    <dxf>
      <font>
        <b/>
        <i val="0"/>
        <color auto="1"/>
      </font>
      <fill>
        <patternFill>
          <bgColor rgb="FFFFFF00"/>
        </patternFill>
      </fill>
      <border>
        <left style="thin">
          <color rgb="FF000000"/>
        </left>
        <right style="thin">
          <color rgb="FF000000"/>
        </right>
        <top style="thin">
          <color rgb="FF000000"/>
        </top>
        <bottom>
          <color rgb="FF000000"/>
        </bottom>
      </border>
    </dxf>
    <dxf>
      <font>
        <b/>
        <i val="0"/>
        <color auto="1"/>
      </font>
      <fill>
        <patternFill>
          <bgColor rgb="FFFFFF00"/>
        </patternFill>
      </fill>
      <border>
        <left style="thin">
          <color rgb="FF000000"/>
        </left>
        <right style="thin">
          <color rgb="FF000000"/>
        </right>
        <top/>
        <bottom style="thin">
          <color rgb="FF000000"/>
        </bottom>
      </border>
    </dxf>
    <dxf>
      <fill>
        <patternFill>
          <bgColor rgb="FF00FF00"/>
        </patternFill>
      </fill>
      <border>
        <left style="thin">
          <color rgb="FF000000"/>
        </left>
        <right style="thin">
          <color rgb="FF000000"/>
        </right>
        <top style="thin"/>
        <bottom style="thin">
          <color rgb="FF000000"/>
        </bottom>
      </border>
    </dxf>
    <dxf>
      <font>
        <b/>
        <i val="0"/>
        <color auto="1"/>
      </font>
      <fill>
        <patternFill>
          <bgColor rgb="FFFFFF00"/>
        </patternFill>
      </fill>
      <border>
        <left style="thin">
          <color rgb="FF000000"/>
        </left>
        <right style="thin">
          <color rgb="FF000000"/>
        </right>
        <top style="thin"/>
        <bottom style="thin">
          <color rgb="FF000000"/>
        </bottom>
      </border>
    </dxf>
    <dxf>
      <font>
        <color auto="1"/>
      </font>
      <fill>
        <patternFill>
          <bgColor rgb="FFFFFF00"/>
        </patternFill>
      </fill>
      <border>
        <left style="thin">
          <color rgb="FF000000"/>
        </left>
        <right style="thin">
          <color rgb="FF000000"/>
        </right>
        <top style="thin"/>
        <bottom style="thin">
          <color rgb="FF000000"/>
        </bottom>
      </border>
    </dxf>
    <dxf>
      <font>
        <color rgb="FFFFFF00"/>
      </font>
      <fill>
        <patternFill>
          <bgColor rgb="FFFF0000"/>
        </patternFill>
      </fill>
      <border>
        <left>
          <color rgb="FF000000"/>
        </left>
        <right style="thin">
          <color rgb="FF000000"/>
        </right>
        <top/>
        <bottom style="thin">
          <color rgb="FF000000"/>
        </bottom>
      </border>
    </dxf>
    <dxf>
      <font>
        <b/>
        <i val="0"/>
        <color rgb="FFFFFF00"/>
      </font>
      <fill>
        <patternFill>
          <bgColor rgb="FFFF0000"/>
        </patternFill>
      </fill>
      <border>
        <left>
          <color rgb="FF000000"/>
        </left>
        <right style="thin">
          <color rgb="FF000000"/>
        </right>
        <top/>
        <bottom style="thin">
          <color rgb="FF000000"/>
        </bottom>
      </border>
    </dxf>
    <dxf>
      <font>
        <b/>
        <i val="0"/>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57150</xdr:colOff>
      <xdr:row>8</xdr:row>
      <xdr:rowOff>161925</xdr:rowOff>
    </xdr:from>
    <xdr:to>
      <xdr:col>10</xdr:col>
      <xdr:colOff>1181100</xdr:colOff>
      <xdr:row>9</xdr:row>
      <xdr:rowOff>200025</xdr:rowOff>
    </xdr:to>
    <xdr:sp macro="[0]!NieuweOpgave">
      <xdr:nvSpPr>
        <xdr:cNvPr id="1" name="Rectangle 31"/>
        <xdr:cNvSpPr>
          <a:spLocks/>
        </xdr:cNvSpPr>
      </xdr:nvSpPr>
      <xdr:spPr>
        <a:xfrm>
          <a:off x="2038350" y="1838325"/>
          <a:ext cx="1123950" cy="247650"/>
        </a:xfrm>
        <a:prstGeom prst="rect">
          <a:avLst/>
        </a:prstGeom>
        <a:solidFill>
          <a:srgbClr val="00CCFF"/>
        </a:solidFill>
        <a:ln w="38100" cmpd="dbl">
          <a:solidFill>
            <a:srgbClr val="800000"/>
          </a:solidFill>
          <a:headEnd type="none"/>
          <a:tailEnd type="none"/>
        </a:ln>
      </xdr:spPr>
      <xdr:txBody>
        <a:bodyPr vertOverflow="clip" wrap="square" anchor="ctr"/>
        <a:p>
          <a:pPr algn="ctr">
            <a:defRPr/>
          </a:pPr>
          <a:r>
            <a:rPr lang="en-US" cap="none" sz="1000" b="1" i="0" u="none" baseline="0">
              <a:latin typeface="Arial"/>
              <a:ea typeface="Arial"/>
              <a:cs typeface="Arial"/>
            </a:rPr>
            <a:t>New puzzle</a:t>
          </a:r>
        </a:p>
      </xdr:txBody>
    </xdr:sp>
    <xdr:clientData/>
  </xdr:twoCellAnchor>
  <xdr:twoCellAnchor>
    <xdr:from>
      <xdr:col>10</xdr:col>
      <xdr:colOff>57150</xdr:colOff>
      <xdr:row>4</xdr:row>
      <xdr:rowOff>38100</xdr:rowOff>
    </xdr:from>
    <xdr:to>
      <xdr:col>10</xdr:col>
      <xdr:colOff>1181100</xdr:colOff>
      <xdr:row>5</xdr:row>
      <xdr:rowOff>76200</xdr:rowOff>
    </xdr:to>
    <xdr:sp macro="[0]!Spieken">
      <xdr:nvSpPr>
        <xdr:cNvPr id="2" name="Rectangle 32"/>
        <xdr:cNvSpPr>
          <a:spLocks/>
        </xdr:cNvSpPr>
      </xdr:nvSpPr>
      <xdr:spPr>
        <a:xfrm>
          <a:off x="2038350" y="876300"/>
          <a:ext cx="1123950" cy="247650"/>
        </a:xfrm>
        <a:prstGeom prst="rect">
          <a:avLst/>
        </a:prstGeom>
        <a:solidFill>
          <a:srgbClr val="FFFF00"/>
        </a:solidFill>
        <a:ln w="38100" cmpd="dbl">
          <a:solidFill>
            <a:srgbClr val="800000"/>
          </a:solidFill>
          <a:headEnd type="none"/>
          <a:tailEnd type="none"/>
        </a:ln>
      </xdr:spPr>
      <xdr:txBody>
        <a:bodyPr vertOverflow="clip" wrap="square" anchor="ctr"/>
        <a:p>
          <a:pPr algn="ctr">
            <a:defRPr/>
          </a:pPr>
          <a:r>
            <a:rPr lang="en-US" cap="none" sz="1000" b="1" i="0" u="none" baseline="0">
              <a:latin typeface="Arial"/>
              <a:ea typeface="Arial"/>
              <a:cs typeface="Arial"/>
            </a:rPr>
            <a:t>See solution</a:t>
          </a:r>
        </a:p>
      </xdr:txBody>
    </xdr:sp>
    <xdr:clientData/>
  </xdr:twoCellAnchor>
  <xdr:twoCellAnchor>
    <xdr:from>
      <xdr:col>10</xdr:col>
      <xdr:colOff>57150</xdr:colOff>
      <xdr:row>7</xdr:row>
      <xdr:rowOff>47625</xdr:rowOff>
    </xdr:from>
    <xdr:to>
      <xdr:col>10</xdr:col>
      <xdr:colOff>1181100</xdr:colOff>
      <xdr:row>8</xdr:row>
      <xdr:rowOff>85725</xdr:rowOff>
    </xdr:to>
    <xdr:sp macro="[0]!BeginOpnieuw">
      <xdr:nvSpPr>
        <xdr:cNvPr id="3" name="Rectangle 33"/>
        <xdr:cNvSpPr>
          <a:spLocks/>
        </xdr:cNvSpPr>
      </xdr:nvSpPr>
      <xdr:spPr>
        <a:xfrm>
          <a:off x="2038350" y="1514475"/>
          <a:ext cx="1123950" cy="247650"/>
        </a:xfrm>
        <a:prstGeom prst="rect">
          <a:avLst/>
        </a:prstGeom>
        <a:solidFill>
          <a:srgbClr val="FFFF00"/>
        </a:solidFill>
        <a:ln w="38100" cmpd="dbl">
          <a:solidFill>
            <a:srgbClr val="800000"/>
          </a:solidFill>
          <a:headEnd type="none"/>
          <a:tailEnd type="none"/>
        </a:ln>
      </xdr:spPr>
      <xdr:txBody>
        <a:bodyPr vertOverflow="clip" wrap="square" anchor="ctr"/>
        <a:p>
          <a:pPr algn="ctr">
            <a:defRPr/>
          </a:pPr>
          <a:r>
            <a:rPr lang="en-US" cap="none" sz="1000" b="1" i="0" u="none" baseline="0">
              <a:latin typeface="Arial"/>
              <a:ea typeface="Arial"/>
              <a:cs typeface="Arial"/>
            </a:rPr>
            <a:t>Reset</a:t>
          </a:r>
        </a:p>
      </xdr:txBody>
    </xdr:sp>
    <xdr:clientData/>
  </xdr:twoCellAnchor>
  <xdr:twoCellAnchor>
    <xdr:from>
      <xdr:col>10</xdr:col>
      <xdr:colOff>57150</xdr:colOff>
      <xdr:row>2</xdr:row>
      <xdr:rowOff>133350</xdr:rowOff>
    </xdr:from>
    <xdr:to>
      <xdr:col>10</xdr:col>
      <xdr:colOff>1181100</xdr:colOff>
      <xdr:row>3</xdr:row>
      <xdr:rowOff>171450</xdr:rowOff>
    </xdr:to>
    <xdr:sp macro="[0]!Fouten">
      <xdr:nvSpPr>
        <xdr:cNvPr id="4" name="Rectangle 34"/>
        <xdr:cNvSpPr>
          <a:spLocks/>
        </xdr:cNvSpPr>
      </xdr:nvSpPr>
      <xdr:spPr>
        <a:xfrm>
          <a:off x="2038350" y="552450"/>
          <a:ext cx="1123950" cy="247650"/>
        </a:xfrm>
        <a:prstGeom prst="rect">
          <a:avLst/>
        </a:prstGeom>
        <a:solidFill>
          <a:srgbClr val="FFFF00"/>
        </a:solidFill>
        <a:ln w="38100" cmpd="dbl">
          <a:solidFill>
            <a:srgbClr val="800000"/>
          </a:solidFill>
          <a:headEnd type="none"/>
          <a:tailEnd type="none"/>
        </a:ln>
      </xdr:spPr>
      <xdr:txBody>
        <a:bodyPr vertOverflow="clip" wrap="square" anchor="ctr"/>
        <a:p>
          <a:pPr algn="ctr">
            <a:defRPr/>
          </a:pPr>
          <a:r>
            <a:rPr lang="en-US" cap="none" sz="1000" b="1" i="0" u="none" baseline="0">
              <a:latin typeface="Arial"/>
              <a:ea typeface="Arial"/>
              <a:cs typeface="Arial"/>
            </a:rPr>
            <a:t>Show mistakes</a:t>
          </a:r>
        </a:p>
      </xdr:txBody>
    </xdr:sp>
    <xdr:clientData/>
  </xdr:twoCellAnchor>
  <xdr:twoCellAnchor>
    <xdr:from>
      <xdr:col>10</xdr:col>
      <xdr:colOff>57150</xdr:colOff>
      <xdr:row>1</xdr:row>
      <xdr:rowOff>19050</xdr:rowOff>
    </xdr:from>
    <xdr:to>
      <xdr:col>10</xdr:col>
      <xdr:colOff>1181100</xdr:colOff>
      <xdr:row>2</xdr:row>
      <xdr:rowOff>57150</xdr:rowOff>
    </xdr:to>
    <xdr:sp macro="[0]!Hints">
      <xdr:nvSpPr>
        <xdr:cNvPr id="5" name="Rectangle 35"/>
        <xdr:cNvSpPr>
          <a:spLocks/>
        </xdr:cNvSpPr>
      </xdr:nvSpPr>
      <xdr:spPr>
        <a:xfrm>
          <a:off x="2038350" y="228600"/>
          <a:ext cx="1123950" cy="247650"/>
        </a:xfrm>
        <a:prstGeom prst="rect">
          <a:avLst/>
        </a:prstGeom>
        <a:solidFill>
          <a:srgbClr val="FFFF00"/>
        </a:solidFill>
        <a:ln w="38100" cmpd="dbl">
          <a:solidFill>
            <a:srgbClr val="800000"/>
          </a:solidFill>
          <a:headEnd type="none"/>
          <a:tailEnd type="none"/>
        </a:ln>
      </xdr:spPr>
      <xdr:txBody>
        <a:bodyPr vertOverflow="clip" wrap="square" anchor="ctr"/>
        <a:p>
          <a:pPr algn="ctr">
            <a:defRPr/>
          </a:pPr>
          <a:r>
            <a:rPr lang="en-US" cap="none" sz="1000" b="1" i="0" u="none" baseline="0">
              <a:latin typeface="Arial"/>
              <a:ea typeface="Arial"/>
              <a:cs typeface="Arial"/>
            </a:rPr>
            <a:t>Hints on/off</a:t>
          </a:r>
        </a:p>
      </xdr:txBody>
    </xdr:sp>
    <xdr:clientData/>
  </xdr:twoCellAnchor>
  <xdr:twoCellAnchor>
    <xdr:from>
      <xdr:col>10</xdr:col>
      <xdr:colOff>57150</xdr:colOff>
      <xdr:row>5</xdr:row>
      <xdr:rowOff>142875</xdr:rowOff>
    </xdr:from>
    <xdr:to>
      <xdr:col>10</xdr:col>
      <xdr:colOff>1181100</xdr:colOff>
      <xdr:row>6</xdr:row>
      <xdr:rowOff>180975</xdr:rowOff>
    </xdr:to>
    <xdr:sp macro="[0]!Voorzeggen">
      <xdr:nvSpPr>
        <xdr:cNvPr id="6" name="Rectangle 44"/>
        <xdr:cNvSpPr>
          <a:spLocks/>
        </xdr:cNvSpPr>
      </xdr:nvSpPr>
      <xdr:spPr>
        <a:xfrm>
          <a:off x="2038350" y="1190625"/>
          <a:ext cx="1123950" cy="247650"/>
        </a:xfrm>
        <a:prstGeom prst="rect">
          <a:avLst/>
        </a:prstGeom>
        <a:solidFill>
          <a:srgbClr val="FFFF00"/>
        </a:solidFill>
        <a:ln w="38100" cmpd="dbl">
          <a:solidFill>
            <a:srgbClr val="800000"/>
          </a:solidFill>
          <a:headEnd type="none"/>
          <a:tailEnd type="none"/>
        </a:ln>
      </xdr:spPr>
      <xdr:txBody>
        <a:bodyPr vertOverflow="clip" wrap="square" anchor="ctr"/>
        <a:p>
          <a:pPr algn="ctr">
            <a:defRPr/>
          </a:pPr>
          <a:r>
            <a:rPr lang="en-US" cap="none" sz="1000" b="1" i="0" u="none" baseline="0">
              <a:latin typeface="Arial"/>
              <a:ea typeface="Arial"/>
              <a:cs typeface="Arial"/>
            </a:rPr>
            <a:t>Prompt</a:t>
          </a:r>
        </a:p>
      </xdr:txBody>
    </xdr:sp>
    <xdr:clientData/>
  </xdr:twoCellAnchor>
  <xdr:twoCellAnchor editAs="absolute">
    <xdr:from>
      <xdr:col>2</xdr:col>
      <xdr:colOff>142875</xdr:colOff>
      <xdr:row>96</xdr:row>
      <xdr:rowOff>28575</xdr:rowOff>
    </xdr:from>
    <xdr:to>
      <xdr:col>8</xdr:col>
      <xdr:colOff>66675</xdr:colOff>
      <xdr:row>97</xdr:row>
      <xdr:rowOff>114300</xdr:rowOff>
    </xdr:to>
    <xdr:sp macro="[0]!ReturnToPuzzle">
      <xdr:nvSpPr>
        <xdr:cNvPr id="7" name="Rectangle 48"/>
        <xdr:cNvSpPr>
          <a:spLocks/>
        </xdr:cNvSpPr>
      </xdr:nvSpPr>
      <xdr:spPr>
        <a:xfrm>
          <a:off x="523875" y="16716375"/>
          <a:ext cx="1123950" cy="247650"/>
        </a:xfrm>
        <a:prstGeom prst="rect">
          <a:avLst/>
        </a:prstGeom>
        <a:solidFill>
          <a:srgbClr val="00CCFF"/>
        </a:solidFill>
        <a:ln w="38100" cmpd="dbl">
          <a:solidFill>
            <a:srgbClr val="800000"/>
          </a:solidFill>
          <a:headEnd type="none"/>
          <a:tailEnd type="none"/>
        </a:ln>
      </xdr:spPr>
      <xdr:txBody>
        <a:bodyPr vertOverflow="clip" wrap="square" anchor="ctr"/>
        <a:p>
          <a:pPr algn="ctr">
            <a:defRPr/>
          </a:pPr>
          <a:r>
            <a:rPr lang="en-US" cap="none" sz="1000" b="1" i="0" u="none" baseline="0">
              <a:latin typeface="Arial"/>
              <a:ea typeface="Arial"/>
              <a:cs typeface="Arial"/>
            </a:rPr>
            <a:t>Return to puzzle!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28575</xdr:rowOff>
    </xdr:from>
    <xdr:to>
      <xdr:col>9</xdr:col>
      <xdr:colOff>9525</xdr:colOff>
      <xdr:row>1</xdr:row>
      <xdr:rowOff>104775</xdr:rowOff>
    </xdr:to>
    <xdr:sp macro="[0]!Trekking">
      <xdr:nvSpPr>
        <xdr:cNvPr id="1" name="AutoShape 21"/>
        <xdr:cNvSpPr>
          <a:spLocks/>
        </xdr:cNvSpPr>
      </xdr:nvSpPr>
      <xdr:spPr>
        <a:xfrm>
          <a:off x="828675" y="28575"/>
          <a:ext cx="895350" cy="238125"/>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Draw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8</xdr:row>
      <xdr:rowOff>152400</xdr:rowOff>
    </xdr:from>
    <xdr:to>
      <xdr:col>10</xdr:col>
      <xdr:colOff>1181100</xdr:colOff>
      <xdr:row>9</xdr:row>
      <xdr:rowOff>190500</xdr:rowOff>
    </xdr:to>
    <xdr:sp macro="[0]!Wissen">
      <xdr:nvSpPr>
        <xdr:cNvPr id="1" name="Rectangle 5"/>
        <xdr:cNvSpPr>
          <a:spLocks/>
        </xdr:cNvSpPr>
      </xdr:nvSpPr>
      <xdr:spPr>
        <a:xfrm>
          <a:off x="2038350" y="1828800"/>
          <a:ext cx="1123950" cy="247650"/>
        </a:xfrm>
        <a:prstGeom prst="rect">
          <a:avLst/>
        </a:prstGeom>
        <a:solidFill>
          <a:srgbClr val="CCFFFF"/>
        </a:solidFill>
        <a:ln w="38100" cmpd="dbl">
          <a:solidFill>
            <a:srgbClr val="800000"/>
          </a:solidFill>
          <a:headEnd type="none"/>
          <a:tailEnd type="none"/>
        </a:ln>
      </xdr:spPr>
      <xdr:txBody>
        <a:bodyPr vertOverflow="clip" wrap="square" anchor="ctr"/>
        <a:p>
          <a:pPr algn="ctr">
            <a:defRPr/>
          </a:pPr>
          <a:r>
            <a:rPr lang="en-US" cap="none" sz="1000" b="1" i="0" u="none" baseline="0">
              <a:latin typeface="Arial"/>
              <a:ea typeface="Arial"/>
              <a:cs typeface="Arial"/>
            </a:rPr>
            <a:t>Erase puzzle</a:t>
          </a:r>
        </a:p>
      </xdr:txBody>
    </xdr:sp>
    <xdr:clientData/>
  </xdr:twoCellAnchor>
  <xdr:twoCellAnchor>
    <xdr:from>
      <xdr:col>10</xdr:col>
      <xdr:colOff>57150</xdr:colOff>
      <xdr:row>7</xdr:row>
      <xdr:rowOff>28575</xdr:rowOff>
    </xdr:from>
    <xdr:to>
      <xdr:col>10</xdr:col>
      <xdr:colOff>1181100</xdr:colOff>
      <xdr:row>8</xdr:row>
      <xdr:rowOff>66675</xdr:rowOff>
    </xdr:to>
    <xdr:sp macro="[0]!BeginEigen">
      <xdr:nvSpPr>
        <xdr:cNvPr id="2" name="Rectangle 6"/>
        <xdr:cNvSpPr>
          <a:spLocks/>
        </xdr:cNvSpPr>
      </xdr:nvSpPr>
      <xdr:spPr>
        <a:xfrm>
          <a:off x="2038350" y="1495425"/>
          <a:ext cx="1123950" cy="247650"/>
        </a:xfrm>
        <a:prstGeom prst="rect">
          <a:avLst/>
        </a:prstGeom>
        <a:solidFill>
          <a:srgbClr val="FFFF00"/>
        </a:solidFill>
        <a:ln w="38100" cmpd="dbl">
          <a:solidFill>
            <a:srgbClr val="800000"/>
          </a:solidFill>
          <a:headEnd type="none"/>
          <a:tailEnd type="none"/>
        </a:ln>
      </xdr:spPr>
      <xdr:txBody>
        <a:bodyPr vertOverflow="clip" wrap="square" anchor="ctr"/>
        <a:p>
          <a:pPr algn="ctr">
            <a:defRPr/>
          </a:pPr>
          <a:r>
            <a:rPr lang="en-US" cap="none" sz="1000" b="1" i="0" u="none" baseline="0">
              <a:latin typeface="Arial"/>
              <a:ea typeface="Arial"/>
              <a:cs typeface="Arial"/>
            </a:rPr>
            <a:t>Begin again</a:t>
          </a:r>
        </a:p>
      </xdr:txBody>
    </xdr:sp>
    <xdr:clientData/>
  </xdr:twoCellAnchor>
  <xdr:twoCellAnchor>
    <xdr:from>
      <xdr:col>10</xdr:col>
      <xdr:colOff>57150</xdr:colOff>
      <xdr:row>1</xdr:row>
      <xdr:rowOff>28575</xdr:rowOff>
    </xdr:from>
    <xdr:to>
      <xdr:col>10</xdr:col>
      <xdr:colOff>1181100</xdr:colOff>
      <xdr:row>2</xdr:row>
      <xdr:rowOff>66675</xdr:rowOff>
    </xdr:to>
    <xdr:sp macro="[0]!HintsEigen">
      <xdr:nvSpPr>
        <xdr:cNvPr id="3" name="Rectangle 7"/>
        <xdr:cNvSpPr>
          <a:spLocks/>
        </xdr:cNvSpPr>
      </xdr:nvSpPr>
      <xdr:spPr>
        <a:xfrm>
          <a:off x="2038350" y="238125"/>
          <a:ext cx="1123950" cy="247650"/>
        </a:xfrm>
        <a:prstGeom prst="rect">
          <a:avLst/>
        </a:prstGeom>
        <a:solidFill>
          <a:srgbClr val="FFFF00"/>
        </a:solidFill>
        <a:ln w="38100" cmpd="dbl">
          <a:solidFill>
            <a:srgbClr val="800000"/>
          </a:solidFill>
          <a:headEnd type="none"/>
          <a:tailEnd type="none"/>
        </a:ln>
      </xdr:spPr>
      <xdr:txBody>
        <a:bodyPr vertOverflow="clip" wrap="square" anchor="ctr"/>
        <a:p>
          <a:pPr algn="ctr">
            <a:defRPr/>
          </a:pPr>
          <a:r>
            <a:rPr lang="en-US" cap="none" sz="1000" b="1" i="0" u="none" baseline="0">
              <a:latin typeface="Arial"/>
              <a:ea typeface="Arial"/>
              <a:cs typeface="Arial"/>
            </a:rPr>
            <a:t>Hints on/off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5"/>
  <dimension ref="B1:AT162"/>
  <sheetViews>
    <sheetView showZeros="0" tabSelected="1" workbookViewId="0" topLeftCell="A1">
      <selection activeCell="L2" sqref="L2"/>
    </sheetView>
  </sheetViews>
  <sheetFormatPr defaultColWidth="9.140625" defaultRowHeight="12.75"/>
  <cols>
    <col min="1" max="1" width="2.7109375" style="4" customWidth="1"/>
    <col min="2" max="10" width="3.00390625" style="4" customWidth="1"/>
    <col min="11" max="11" width="18.421875" style="4" customWidth="1"/>
    <col min="12" max="20" width="3.00390625" style="4" customWidth="1"/>
    <col min="21" max="21" width="3.57421875" style="4" customWidth="1"/>
    <col min="22" max="22" width="0.13671875" style="2" customWidth="1"/>
    <col min="23" max="23" width="1.7109375" style="2" hidden="1" customWidth="1"/>
    <col min="24" max="32" width="3.00390625" style="3" hidden="1" customWidth="1"/>
    <col min="33" max="33" width="1.7109375" style="3" customWidth="1"/>
    <col min="34" max="42" width="6.00390625" style="4" customWidth="1"/>
    <col min="43" max="16384" width="9.140625" style="4" customWidth="1"/>
  </cols>
  <sheetData>
    <row r="1" spans="2:43" s="137" customFormat="1" ht="16.5" customHeight="1">
      <c r="B1" s="364" t="s">
        <v>9</v>
      </c>
      <c r="C1" s="364"/>
      <c r="D1" s="364"/>
      <c r="E1" s="364"/>
      <c r="F1" s="364"/>
      <c r="G1" s="364"/>
      <c r="H1" s="364"/>
      <c r="I1" s="364"/>
      <c r="J1" s="364"/>
      <c r="K1" s="257"/>
      <c r="L1" s="364" t="str">
        <f ca="1">IF(SUM(L2:T10)&gt;=9*45,"Well done! Your time is  "&amp;TEXT(NOW()-F34,"m:ss"),"Type your answers here:")</f>
        <v>Type your answers here:</v>
      </c>
      <c r="M1" s="364"/>
      <c r="N1" s="364"/>
      <c r="O1" s="364"/>
      <c r="P1" s="364"/>
      <c r="Q1" s="364"/>
      <c r="R1" s="364"/>
      <c r="S1" s="364"/>
      <c r="T1" s="364"/>
      <c r="U1" s="138"/>
      <c r="V1" s="138"/>
      <c r="W1" s="138"/>
      <c r="X1" s="359" t="str">
        <f>IF(SUM(X2:AF10)=0,"No problems!","Mistakes!")</f>
        <v>No problems!</v>
      </c>
      <c r="Y1" s="360"/>
      <c r="Z1" s="360"/>
      <c r="AA1" s="360"/>
      <c r="AB1" s="360"/>
      <c r="AC1" s="360"/>
      <c r="AD1" s="360"/>
      <c r="AE1" s="360"/>
      <c r="AF1" s="361"/>
      <c r="AG1" s="139"/>
      <c r="AH1" s="339" t="s">
        <v>28</v>
      </c>
      <c r="AI1" s="339"/>
      <c r="AQ1" s="139"/>
    </row>
    <row r="2" spans="2:43" s="3" customFormat="1" ht="16.5" customHeight="1">
      <c r="B2" s="72" t="s">
        <v>6</v>
      </c>
      <c r="C2" s="73">
        <v>8</v>
      </c>
      <c r="D2" s="74" t="s">
        <v>6</v>
      </c>
      <c r="E2" s="75">
        <v>7</v>
      </c>
      <c r="F2" s="76" t="s">
        <v>6</v>
      </c>
      <c r="G2" s="77" t="s">
        <v>6</v>
      </c>
      <c r="H2" s="72">
        <v>2</v>
      </c>
      <c r="I2" s="73" t="s">
        <v>6</v>
      </c>
      <c r="J2" s="74" t="s">
        <v>6</v>
      </c>
      <c r="K2" s="9"/>
      <c r="L2" s="36" t="s">
        <v>6</v>
      </c>
      <c r="M2" s="37">
        <v>8</v>
      </c>
      <c r="N2" s="39" t="s">
        <v>6</v>
      </c>
      <c r="O2" s="50">
        <v>7</v>
      </c>
      <c r="P2" s="38" t="s">
        <v>6</v>
      </c>
      <c r="Q2" s="51" t="s">
        <v>6</v>
      </c>
      <c r="R2" s="36">
        <v>2</v>
      </c>
      <c r="S2" s="37" t="s">
        <v>6</v>
      </c>
      <c r="T2" s="39" t="s">
        <v>6</v>
      </c>
      <c r="U2" s="128" t="s">
        <v>0</v>
      </c>
      <c r="V2" s="129">
        <f aca="true" t="shared" si="0" ref="V2:V9">IF(COUNT(L2:T2)=8,45-SUM(L2:T2),SUM(L2:T2))</f>
        <v>17</v>
      </c>
      <c r="W2" s="9"/>
      <c r="X2" s="287">
        <f aca="true" t="shared" si="1" ref="X2:X10">IF(AND(ISNUMBER(L2),L2&lt;&gt;B100),L2,0)</f>
        <v>0</v>
      </c>
      <c r="Y2" s="288">
        <f aca="true" t="shared" si="2" ref="Y2:Y10">IF(AND(ISNUMBER(M2),M2&lt;&gt;C100),M2,0)</f>
        <v>0</v>
      </c>
      <c r="Z2" s="289">
        <f aca="true" t="shared" si="3" ref="Z2:Z10">IF(AND(ISNUMBER(N2),N2&lt;&gt;D100),N2,0)</f>
        <v>0</v>
      </c>
      <c r="AA2" s="303">
        <f aca="true" t="shared" si="4" ref="AA2:AA10">IF(AND(ISNUMBER(O2),O2&lt;&gt;E100),O2,0)</f>
        <v>0</v>
      </c>
      <c r="AB2" s="297">
        <f aca="true" t="shared" si="5" ref="AB2:AB10">IF(AND(ISNUMBER(P2),P2&lt;&gt;F100),P2,0)</f>
        <v>0</v>
      </c>
      <c r="AC2" s="301">
        <f aca="true" t="shared" si="6" ref="AC2:AC10">IF(AND(ISNUMBER(Q2),Q2&lt;&gt;G100),Q2,0)</f>
        <v>0</v>
      </c>
      <c r="AD2" s="287">
        <f aca="true" t="shared" si="7" ref="AD2:AD10">IF(AND(ISNUMBER(R2),R2&lt;&gt;H100),R2,0)</f>
        <v>0</v>
      </c>
      <c r="AE2" s="288">
        <f aca="true" t="shared" si="8" ref="AE2:AE10">IF(AND(ISNUMBER(S2),S2&lt;&gt;I100),S2,0)</f>
        <v>0</v>
      </c>
      <c r="AF2" s="289">
        <f aca="true" t="shared" si="9" ref="AF2:AF10">IF(AND(ISNUMBER(T2),T2&lt;&gt;J100),T2,0)</f>
        <v>0</v>
      </c>
      <c r="AH2" s="91" t="str">
        <f>IF(AND(L2&gt;0,L2&lt;10),"",IF(COUNTIF(L2:N4,1)+COUNTIF($L2:$T2,1)+COUNTIF(L$2:L$10,1)=0,1,"")&amp;IF(COUNTIF(L2:N4,2)+COUNTIF($L2:$T2,2)+COUNTIF(L$2:L$10,2)=0,2,"")&amp;IF(COUNTIF(L2:N4,3)+COUNTIF($L2:$T2,3)+COUNTIF(L$2:L$10,3)=0,3,"")&amp;IF(COUNTIF(L2:N4,4)+COUNTIF($L2:$T2,4)+COUNTIF(L$2:L$10,4)=0,4,"")&amp;IF(COUNTIF(L2:N4,5)+COUNTIF($L2:$T2,5)+COUNTIF(L$2:L$10,5)=0,5,"")&amp;IF(COUNTIF(L2:N4,6)+COUNTIF($L2:$T2,6)+COUNTIF(L$2:L$10,6)=0,6,"")&amp;IF(COUNTIF(L2:N4,7)+COUNTIF($L2:$T2,7)+COUNTIF(L$2:L$10,7)=0,7,"")&amp;IF(COUNTIF(L2:N4,8)+COUNTIF($L2:$T2,8)+COUNTIF(L$2:L$10,8)=0,8,"")&amp;IF(COUNTIF(L2:N4,9)+COUNTIF($L2:$T2,9)+COUNTIF(L$2:L$10,9)=0,9,""))</f>
        <v>6</v>
      </c>
      <c r="AI2" s="92">
        <f>IF(AND(M2&gt;0,M2&lt;10),"",IF(COUNTIF(L2:N4,1)+COUNTIF($L2:$T2,1)+COUNTIF(M$2:M$10,1)=0,1,"")&amp;IF(COUNTIF(L2:N4,2)+COUNTIF($L2:$T2,2)+COUNTIF(M$2:M$10,2)=0,2,"")&amp;IF(COUNTIF(L2:N4,3)+COUNTIF($L2:$T2,3)+COUNTIF(M$2:M$10,3)=0,3,"")&amp;IF(COUNTIF(L2:N4,4)+COUNTIF($L2:$T2,4)+COUNTIF(M$2:M$10,4)=0,4,"")&amp;IF(COUNTIF(L2:N4,5)+COUNTIF($L2:$T2,5)+COUNTIF(M$2:M$10,5)=0,5,"")&amp;IF(COUNTIF(L2:N4,6)+COUNTIF($L2:$T2,6)+COUNTIF(M$2:M$10,6)=0,6,"")&amp;IF(COUNTIF(L2:N4,7)+COUNTIF($L2:$T2,7)+COUNTIF(M$2:M$10,7)=0,7,"")&amp;IF(COUNTIF(L2:N4,8)+COUNTIF($L2:$T2,8)+COUNTIF(M$2:M$10,8)=0,8,"")&amp;IF(COUNTIF(L2:N4,9)+COUNTIF($L2:$T2,9)+COUNTIF(M$2:M$10,9)=0,9,""))</f>
      </c>
      <c r="AJ2" s="93" t="str">
        <f>IF(AND(N2&gt;0,N2&lt;10),"",IF(COUNTIF(L2:N4,1)+COUNTIF($L2:$T2,1)+COUNTIF(N$2:N$10,1)=0,1,"")&amp;IF(COUNTIF(L2:N4,2)+COUNTIF($L2:$T2,2)+COUNTIF(N$2:N$10,2)=0,2,"")&amp;IF(COUNTIF(L2:N4,3)+COUNTIF($L2:$T2,3)+COUNTIF(N$2:N$10,3)=0,3,"")&amp;IF(COUNTIF(L2:N4,4)+COUNTIF($L2:$T2,4)+COUNTIF(N$2:N$10,4)=0,4,"")&amp;IF(COUNTIF(L2:N4,5)+COUNTIF($L2:$T2,5)+COUNTIF(N$2:N$10,5)=0,5,"")&amp;IF(COUNTIF(L2:N4,6)+COUNTIF($L2:$T2,6)+COUNTIF(N$2:N$10,6)=0,6,"")&amp;IF(COUNTIF(L2:N4,7)+COUNTIF($L2:$T2,7)+COUNTIF(N$2:N$10,7)=0,7,"")&amp;IF(COUNTIF(L2:N4,8)+COUNTIF($L2:$T2,8)+COUNTIF(N$2:N$10,8)=0,8,"")&amp;IF(COUNTIF(L2:N4,9)+COUNTIF($L2:$T2,9)+COUNTIF(N$2:N$10,9)=0,9,""))</f>
        <v>136</v>
      </c>
      <c r="AK2" s="94">
        <f>IF(AND(O2&gt;0,O2&lt;10),"",IF(COUNTIF(O2:Q4,1)+COUNTIF($L2:$T2,1)+COUNTIF(O$2:O$10,1)=0,1,"")&amp;IF(COUNTIF(O2:Q4,2)+COUNTIF($L2:$T2,2)+COUNTIF(O$2:O$10,2)=0,2,"")&amp;IF(COUNTIF(O2:Q4,3)+COUNTIF($L2:$T2,3)+COUNTIF(O$2:O$10,3)=0,3,"")&amp;IF(COUNTIF(O2:Q4,4)+COUNTIF($L2:$T2,4)+COUNTIF(O$2:O$10,4)=0,4,"")&amp;IF(COUNTIF(O2:Q4,5)+COUNTIF($L2:$T2,5)+COUNTIF(O$2:O$10,5)=0,5,"")&amp;IF(COUNTIF(O2:Q4,6)+COUNTIF($L2:$T2,6)+COUNTIF(O$2:O$10,6)=0,6,"")&amp;IF(COUNTIF(O2:Q4,7)+COUNTIF($L2:$T2,7)+COUNTIF(O$2:O$10,7)=0,7,"")&amp;IF(COUNTIF(O2:Q4,8)+COUNTIF($L2:$T2,8)+COUNTIF(O$2:O$10,8)=0,8,"")&amp;IF(COUNTIF(O2:Q4,9)+COUNTIF($L2:$T2,9)+COUNTIF(O$2:O$10,9)=0,9,""))</f>
      </c>
      <c r="AL2" s="95" t="str">
        <f>IF(AND(P2&gt;0,P2&lt;10),"",IF(COUNTIF(O2:Q4,1)+COUNTIF($L2:$T2,1)+COUNTIF(P$2:P$10,1)=0,1,"")&amp;IF(COUNTIF(O2:Q4,2)+COUNTIF($L2:$T2,2)+COUNTIF(P$2:P$10,2)=0,2,"")&amp;IF(COUNTIF(O2:Q4,3)+COUNTIF($L2:$T2,3)+COUNTIF(P$2:P$10,3)=0,3,"")&amp;IF(COUNTIF(O2:Q4,4)+COUNTIF($L2:$T2,4)+COUNTIF(P$2:P$10,4)=0,4,"")&amp;IF(COUNTIF(O2:Q4,5)+COUNTIF($L2:$T2,5)+COUNTIF(P$2:P$10,5)=0,5,"")&amp;IF(COUNTIF(O2:Q4,6)+COUNTIF($L2:$T2,6)+COUNTIF(P$2:P$10,6)=0,6,"")&amp;IF(COUNTIF(O2:Q4,7)+COUNTIF($L2:$T2,7)+COUNTIF(P$2:P$10,7)=0,7,"")&amp;IF(COUNTIF(O2:Q4,8)+COUNTIF($L2:$T2,8)+COUNTIF(P$2:P$10,8)=0,8,"")&amp;IF(COUNTIF(O2:Q4,9)+COUNTIF($L2:$T2,9)+COUNTIF(P$2:P$10,9)=0,9,""))</f>
        <v>46</v>
      </c>
      <c r="AM2" s="96" t="str">
        <f>IF(AND(Q2&gt;0,Q2&lt;10),"",IF(COUNTIF(O2:Q4,1)+COUNTIF($L2:$T2,1)+COUNTIF(Q$2:Q$10,1)=0,1,"")&amp;IF(COUNTIF(O2:Q4,2)+COUNTIF($L2:$T2,2)+COUNTIF(Q$2:Q$10,2)=0,2,"")&amp;IF(COUNTIF(O2:Q4,3)+COUNTIF($L2:$T2,3)+COUNTIF(Q$2:Q$10,3)=0,3,"")&amp;IF(COUNTIF(O2:Q4,4)+COUNTIF($L2:$T2,4)+COUNTIF(Q$2:Q$10,4)=0,4,"")&amp;IF(COUNTIF(O2:Q4,5)+COUNTIF($L2:$T2,5)+COUNTIF(Q$2:Q$10,5)=0,5,"")&amp;IF(COUNTIF(O2:Q4,6)+COUNTIF($L2:$T2,6)+COUNTIF(Q$2:Q$10,6)=0,6,"")&amp;IF(COUNTIF(O2:Q4,7)+COUNTIF($L2:$T2,7)+COUNTIF(Q$2:Q$10,7)=0,7,"")&amp;IF(COUNTIF(O2:Q4,8)+COUNTIF($L2:$T2,8)+COUNTIF(Q$2:Q$10,8)=0,8,"")&amp;IF(COUNTIF(O2:Q4,9)+COUNTIF($L2:$T2,9)+COUNTIF(Q$2:Q$10,9)=0,9,""))</f>
        <v>146</v>
      </c>
      <c r="AN2" s="91">
        <f>IF(AND(R2&gt;0,R2&lt;10),"",IF(COUNTIF(R2:T4,1)+COUNTIF($L2:$T2,1)+COUNTIF(R$2:R$10,1)=0,1,"")&amp;IF(COUNTIF(R2:T4,2)+COUNTIF($L2:$T2,2)+COUNTIF(R$2:R$10,2)=0,2,"")&amp;IF(COUNTIF(R2:T4,3)+COUNTIF($L2:$T2,3)+COUNTIF(R$2:R$10,3)=0,3,"")&amp;IF(COUNTIF(R2:T4,4)+COUNTIF($L2:$T2,4)+COUNTIF(R$2:R$10,4)=0,4,"")&amp;IF(COUNTIF(R2:T4,5)+COUNTIF($L2:$T2,5)+COUNTIF(R$2:R$10,5)=0,5,"")&amp;IF(COUNTIF(R2:T4,6)+COUNTIF($L2:$T2,6)+COUNTIF(R$2:R$10,6)=0,6,"")&amp;IF(COUNTIF(R2:T4,7)+COUNTIF($L2:$T2,7)+COUNTIF(R$2:R$10,7)=0,7,"")&amp;IF(COUNTIF(R2:T4,8)+COUNTIF($L2:$T2,8)+COUNTIF(R$2:R$10,8)=0,8,"")&amp;IF(COUNTIF(R2:T4,9)+COUNTIF($L2:$T2,9)+COUNTIF(R$2:R$10,9)=0,9,""))</f>
      </c>
      <c r="AO2" s="92" t="str">
        <f>IF(AND(S2&gt;0,S2&lt;10),"",IF(COUNTIF(R2:T4,1)+COUNTIF($L2:$T2,1)+COUNTIF(S$2:S$10,1)=0,1,"")&amp;IF(COUNTIF(R2:T4,2)+COUNTIF($L2:$T2,2)+COUNTIF(S$2:S$10,2)=0,2,"")&amp;IF(COUNTIF(R2:T4,3)+COUNTIF($L2:$T2,3)+COUNTIF(S$2:S$10,3)=0,3,"")&amp;IF(COUNTIF(R2:T4,4)+COUNTIF($L2:$T2,4)+COUNTIF(S$2:S$10,4)=0,4,"")&amp;IF(COUNTIF(R2:T4,5)+COUNTIF($L2:$T2,5)+COUNTIF(S$2:S$10,5)=0,5,"")&amp;IF(COUNTIF(R2:T4,6)+COUNTIF($L2:$T2,6)+COUNTIF(S$2:S$10,6)=0,6,"")&amp;IF(COUNTIF(R2:T4,7)+COUNTIF($L2:$T2,7)+COUNTIF(S$2:S$10,7)=0,7,"")&amp;IF(COUNTIF(R2:T4,8)+COUNTIF($L2:$T2,8)+COUNTIF(S$2:S$10,8)=0,8,"")&amp;IF(COUNTIF(R2:T4,9)+COUNTIF($L2:$T2,9)+COUNTIF(S$2:S$10,9)=0,9,""))</f>
        <v>59</v>
      </c>
      <c r="AP2" s="93" t="str">
        <f>IF(AND(T2&gt;0,T2&lt;10),"",IF(COUNTIF(R2:T4,1)+COUNTIF($L2:$T2,1)+COUNTIF(T$2:T$10,1)=0,1,"")&amp;IF(COUNTIF(R2:T4,2)+COUNTIF($L2:$T2,2)+COUNTIF(T$2:T$10,2)=0,2,"")&amp;IF(COUNTIF(R2:T4,3)+COUNTIF($L2:$T2,3)+COUNTIF(T$2:T$10,3)=0,3,"")&amp;IF(COUNTIF(R2:T4,4)+COUNTIF($L2:$T2,4)+COUNTIF(T$2:T$10,4)=0,4,"")&amp;IF(COUNTIF(R2:T4,5)+COUNTIF($L2:$T2,5)+COUNTIF(T$2:T$10,5)=0,5,"")&amp;IF(COUNTIF(R2:T4,6)+COUNTIF($L2:$T2,6)+COUNTIF(T$2:T$10,6)=0,6,"")&amp;IF(COUNTIF(R2:T4,7)+COUNTIF($L2:$T2,7)+COUNTIF(T$2:T$10,7)=0,7,"")&amp;IF(COUNTIF(R2:T4,8)+COUNTIF($L2:$T2,8)+COUNTIF(T$2:T$10,8)=0,8,"")&amp;IF(COUNTIF(R2:T4,9)+COUNTIF($L2:$T2,9)+COUNTIF(T$2:T$10,9)=0,9,""))</f>
        <v>9</v>
      </c>
      <c r="AQ2" s="4"/>
    </row>
    <row r="3" spans="2:43" s="1" customFormat="1" ht="16.5" customHeight="1">
      <c r="B3" s="78">
        <v>7</v>
      </c>
      <c r="C3" s="79" t="s">
        <v>6</v>
      </c>
      <c r="D3" s="80">
        <v>4</v>
      </c>
      <c r="E3" s="81" t="s">
        <v>6</v>
      </c>
      <c r="F3" s="82">
        <v>9</v>
      </c>
      <c r="G3" s="83">
        <v>2</v>
      </c>
      <c r="H3" s="78" t="s">
        <v>6</v>
      </c>
      <c r="I3" s="79">
        <v>6</v>
      </c>
      <c r="J3" s="80">
        <v>3</v>
      </c>
      <c r="K3" s="9"/>
      <c r="L3" s="40">
        <v>7</v>
      </c>
      <c r="M3" s="41" t="s">
        <v>6</v>
      </c>
      <c r="N3" s="43">
        <v>4</v>
      </c>
      <c r="O3" s="44" t="s">
        <v>6</v>
      </c>
      <c r="P3" s="42">
        <v>9</v>
      </c>
      <c r="Q3" s="45">
        <v>2</v>
      </c>
      <c r="R3" s="40" t="s">
        <v>6</v>
      </c>
      <c r="S3" s="41">
        <v>6</v>
      </c>
      <c r="T3" s="43">
        <v>3</v>
      </c>
      <c r="U3" s="130" t="s">
        <v>0</v>
      </c>
      <c r="V3" s="131">
        <f t="shared" si="0"/>
        <v>31</v>
      </c>
      <c r="W3" s="9"/>
      <c r="X3" s="290">
        <f t="shared" si="1"/>
        <v>0</v>
      </c>
      <c r="Y3" s="286">
        <f t="shared" si="2"/>
        <v>0</v>
      </c>
      <c r="Z3" s="291">
        <f t="shared" si="3"/>
        <v>0</v>
      </c>
      <c r="AA3" s="304">
        <f t="shared" si="4"/>
        <v>0</v>
      </c>
      <c r="AB3" s="296">
        <f t="shared" si="5"/>
        <v>0</v>
      </c>
      <c r="AC3" s="300">
        <f t="shared" si="6"/>
        <v>0</v>
      </c>
      <c r="AD3" s="290">
        <f t="shared" si="7"/>
        <v>0</v>
      </c>
      <c r="AE3" s="286">
        <f t="shared" si="8"/>
        <v>0</v>
      </c>
      <c r="AF3" s="291">
        <f t="shared" si="9"/>
        <v>0</v>
      </c>
      <c r="AH3" s="97">
        <f>IF(AND(L3&gt;0,L3&lt;10),"",IF(COUNTIF(L2:N4,1)+COUNTIF($L3:$T3,1)+COUNTIF(L$2:L$10,1)=0,1,"")&amp;IF(COUNTIF(L2:N4,2)+COUNTIF($L3:$T3,2)+COUNTIF(L$2:L$10,2)=0,2,"")&amp;IF(COUNTIF(L2:N4,3)+COUNTIF($L3:$T3,3)+COUNTIF(L$2:L$10,3)=0,3,"")&amp;IF(COUNTIF(L2:N4,4)+COUNTIF($L3:$T3,4)+COUNTIF(L$2:L$10,4)=0,4,"")&amp;IF(COUNTIF(L2:N4,5)+COUNTIF($L3:$T3,5)+COUNTIF(L$2:L$10,5)=0,5,"")&amp;IF(COUNTIF(L2:N4,6)+COUNTIF($L3:$T3,6)+COUNTIF(L$2:L$10,6)=0,6,"")&amp;IF(COUNTIF(L2:N4,7)+COUNTIF($L3:$T3,7)+COUNTIF(L$2:L$10,7)=0,7,"")&amp;IF(COUNTIF(L2:N4,8)+COUNTIF($L3:$T3,8)+COUNTIF(L$2:L$10,8)=0,8,"")&amp;IF(COUNTIF(L2:N4,9)+COUNTIF($L3:$T3,9)+COUNTIF(L$2:L$10,9)=0,9,""))</f>
      </c>
      <c r="AI3" s="98" t="str">
        <f>IF(AND(M3&gt;0,M3&lt;10),"",IF(COUNTIF(L2:N4,1)+COUNTIF($L3:$T3,1)+COUNTIF(M$2:M$10,1)=0,1,"")&amp;IF(COUNTIF(L2:N4,2)+COUNTIF($L3:$T3,2)+COUNTIF(M$2:M$10,2)=0,2,"")&amp;IF(COUNTIF(L2:N4,3)+COUNTIF($L3:$T3,3)+COUNTIF(M$2:M$10,3)=0,3,"")&amp;IF(COUNTIF(L2:N4,4)+COUNTIF($L3:$T3,4)+COUNTIF(M$2:M$10,4)=0,4,"")&amp;IF(COUNTIF(L2:N4,5)+COUNTIF($L3:$T3,5)+COUNTIF(M$2:M$10,5)=0,5,"")&amp;IF(COUNTIF(L2:N4,6)+COUNTIF($L3:$T3,6)+COUNTIF(M$2:M$10,6)=0,6,"")&amp;IF(COUNTIF(L2:N4,7)+COUNTIF($L3:$T3,7)+COUNTIF(M$2:M$10,7)=0,7,"")&amp;IF(COUNTIF(L2:N4,8)+COUNTIF($L3:$T3,8)+COUNTIF(M$2:M$10,8)=0,8,"")&amp;IF(COUNTIF(L2:N4,9)+COUNTIF($L3:$T3,9)+COUNTIF(M$2:M$10,9)=0,9,""))</f>
        <v>1</v>
      </c>
      <c r="AJ3" s="99">
        <f>IF(AND(N3&gt;0,N3&lt;10),"",IF(COUNTIF(L2:N4,1)+COUNTIF($L3:$T3,1)+COUNTIF(N$2:N$10,1)=0,1,"")&amp;IF(COUNTIF(L2:N4,2)+COUNTIF($L3:$T3,2)+COUNTIF(N$2:N$10,2)=0,2,"")&amp;IF(COUNTIF(L2:N4,3)+COUNTIF($L3:$T3,3)+COUNTIF(N$2:N$10,3)=0,3,"")&amp;IF(COUNTIF(L2:N4,4)+COUNTIF($L3:$T3,4)+COUNTIF(N$2:N$10,4)=0,4,"")&amp;IF(COUNTIF(L2:N4,5)+COUNTIF($L3:$T3,5)+COUNTIF(N$2:N$10,5)=0,5,"")&amp;IF(COUNTIF(L2:N4,6)+COUNTIF($L3:$T3,6)+COUNTIF(N$2:N$10,6)=0,6,"")&amp;IF(COUNTIF(L2:N4,7)+COUNTIF($L3:$T3,7)+COUNTIF(N$2:N$10,7)=0,7,"")&amp;IF(COUNTIF(L2:N4,8)+COUNTIF($L3:$T3,8)+COUNTIF(N$2:N$10,8)=0,8,"")&amp;IF(COUNTIF(L2:N4,9)+COUNTIF($L3:$T3,9)+COUNTIF(N$2:N$10,9)=0,9,""))</f>
      </c>
      <c r="AK3" s="100" t="str">
        <f>IF(AND(O3&gt;0,O3&lt;10),"",IF(COUNTIF(O2:Q4,1)+COUNTIF($L3:$T3,1)+COUNTIF(O$2:O$10,1)=0,1,"")&amp;IF(COUNTIF(O2:Q4,2)+COUNTIF($L3:$T3,2)+COUNTIF(O$2:O$10,2)=0,2,"")&amp;IF(COUNTIF(O2:Q4,3)+COUNTIF($L3:$T3,3)+COUNTIF(O$2:O$10,3)=0,3,"")&amp;IF(COUNTIF(O2:Q4,4)+COUNTIF($L3:$T3,4)+COUNTIF(O$2:O$10,4)=0,4,"")&amp;IF(COUNTIF(O2:Q4,5)+COUNTIF($L3:$T3,5)+COUNTIF(O$2:O$10,5)=0,5,"")&amp;IF(COUNTIF(O2:Q4,6)+COUNTIF($L3:$T3,6)+COUNTIF(O$2:O$10,6)=0,6,"")&amp;IF(COUNTIF(O2:Q4,7)+COUNTIF($L3:$T3,7)+COUNTIF(O$2:O$10,7)=0,7,"")&amp;IF(COUNTIF(O2:Q4,8)+COUNTIF($L3:$T3,8)+COUNTIF(O$2:O$10,8)=0,8,"")&amp;IF(COUNTIF(O2:Q4,9)+COUNTIF($L3:$T3,9)+COUNTIF(O$2:O$10,9)=0,9,""))</f>
        <v>5</v>
      </c>
      <c r="AL3" s="101">
        <f>IF(AND(P3&gt;0,P3&lt;10),"",IF(COUNTIF(O2:Q4,1)+COUNTIF($L3:$T3,1)+COUNTIF(P$2:P$10,1)=0,1,"")&amp;IF(COUNTIF(O2:Q4,2)+COUNTIF($L3:$T3,2)+COUNTIF(P$2:P$10,2)=0,2,"")&amp;IF(COUNTIF(O2:Q4,3)+COUNTIF($L3:$T3,3)+COUNTIF(P$2:P$10,3)=0,3,"")&amp;IF(COUNTIF(O2:Q4,4)+COUNTIF($L3:$T3,4)+COUNTIF(P$2:P$10,4)=0,4,"")&amp;IF(COUNTIF(O2:Q4,5)+COUNTIF($L3:$T3,5)+COUNTIF(P$2:P$10,5)=0,5,"")&amp;IF(COUNTIF(O2:Q4,6)+COUNTIF($L3:$T3,6)+COUNTIF(P$2:P$10,6)=0,6,"")&amp;IF(COUNTIF(O2:Q4,7)+COUNTIF($L3:$T3,7)+COUNTIF(P$2:P$10,7)=0,7,"")&amp;IF(COUNTIF(O2:Q4,8)+COUNTIF($L3:$T3,8)+COUNTIF(P$2:P$10,8)=0,8,"")&amp;IF(COUNTIF(O2:Q4,9)+COUNTIF($L3:$T3,9)+COUNTIF(P$2:P$10,9)=0,9,""))</f>
      </c>
      <c r="AM3" s="102">
        <f>IF(AND(Q3&gt;0,Q3&lt;10),"",IF(COUNTIF(O2:Q4,1)+COUNTIF($L3:$T3,1)+COUNTIF(Q$2:Q$10,1)=0,1,"")&amp;IF(COUNTIF(O2:Q4,2)+COUNTIF($L3:$T3,2)+COUNTIF(Q$2:Q$10,2)=0,2,"")&amp;IF(COUNTIF(O2:Q4,3)+COUNTIF($L3:$T3,3)+COUNTIF(Q$2:Q$10,3)=0,3,"")&amp;IF(COUNTIF(O2:Q4,4)+COUNTIF($L3:$T3,4)+COUNTIF(Q$2:Q$10,4)=0,4,"")&amp;IF(COUNTIF(O2:Q4,5)+COUNTIF($L3:$T3,5)+COUNTIF(Q$2:Q$10,5)=0,5,"")&amp;IF(COUNTIF(O2:Q4,6)+COUNTIF($L3:$T3,6)+COUNTIF(Q$2:Q$10,6)=0,6,"")&amp;IF(COUNTIF(O2:Q4,7)+COUNTIF($L3:$T3,7)+COUNTIF(Q$2:Q$10,7)=0,7,"")&amp;IF(COUNTIF(O2:Q4,8)+COUNTIF($L3:$T3,8)+COUNTIF(Q$2:Q$10,8)=0,8,"")&amp;IF(COUNTIF(O2:Q4,9)+COUNTIF($L3:$T3,9)+COUNTIF(Q$2:Q$10,9)=0,9,""))</f>
      </c>
      <c r="AN3" s="97" t="str">
        <f>IF(AND(R3&gt;0,R3&lt;10),"",IF(COUNTIF(R2:T4,1)+COUNTIF($L3:$T3,1)+COUNTIF(R$2:R$10,1)=0,1,"")&amp;IF(COUNTIF(R2:T4,2)+COUNTIF($L3:$T3,2)+COUNTIF(R$2:R$10,2)=0,2,"")&amp;IF(COUNTIF(R2:T4,3)+COUNTIF($L3:$T3,3)+COUNTIF(R$2:R$10,3)=0,3,"")&amp;IF(COUNTIF(R2:T4,4)+COUNTIF($L3:$T3,4)+COUNTIF(R$2:R$10,4)=0,4,"")&amp;IF(COUNTIF(R2:T4,5)+COUNTIF($L3:$T3,5)+COUNTIF(R$2:R$10,5)=0,5,"")&amp;IF(COUNTIF(R2:T4,6)+COUNTIF($L3:$T3,6)+COUNTIF(R$2:R$10,6)=0,6,"")&amp;IF(COUNTIF(R2:T4,7)+COUNTIF($L3:$T3,7)+COUNTIF(R$2:R$10,7)=0,7,"")&amp;IF(COUNTIF(R2:T4,8)+COUNTIF($L3:$T3,8)+COUNTIF(R$2:R$10,8)=0,8,"")&amp;IF(COUNTIF(R2:T4,9)+COUNTIF($L3:$T3,9)+COUNTIF(R$2:R$10,9)=0,9,""))</f>
        <v>18</v>
      </c>
      <c r="AO3" s="98">
        <f>IF(AND(S3&gt;0,S3&lt;10),"",IF(COUNTIF(R2:T4,1)+COUNTIF($L3:$T3,1)+COUNTIF(S$2:S$10,1)=0,1,"")&amp;IF(COUNTIF(R2:T4,2)+COUNTIF($L3:$T3,2)+COUNTIF(S$2:S$10,2)=0,2,"")&amp;IF(COUNTIF(R2:T4,3)+COUNTIF($L3:$T3,3)+COUNTIF(S$2:S$10,3)=0,3,"")&amp;IF(COUNTIF(R2:T4,4)+COUNTIF($L3:$T3,4)+COUNTIF(S$2:S$10,4)=0,4,"")&amp;IF(COUNTIF(R2:T4,5)+COUNTIF($L3:$T3,5)+COUNTIF(S$2:S$10,5)=0,5,"")&amp;IF(COUNTIF(R2:T4,6)+COUNTIF($L3:$T3,6)+COUNTIF(S$2:S$10,6)=0,6,"")&amp;IF(COUNTIF(R2:T4,7)+COUNTIF($L3:$T3,7)+COUNTIF(S$2:S$10,7)=0,7,"")&amp;IF(COUNTIF(R2:T4,8)+COUNTIF($L3:$T3,8)+COUNTIF(S$2:S$10,8)=0,8,"")&amp;IF(COUNTIF(R2:T4,9)+COUNTIF($L3:$T3,9)+COUNTIF(S$2:S$10,9)=0,9,""))</f>
      </c>
      <c r="AP3" s="99">
        <f>IF(AND(T3&gt;0,T3&lt;10),"",IF(COUNTIF(R2:T4,1)+COUNTIF($L3:$T3,1)+COUNTIF(T$2:T$10,1)=0,1,"")&amp;IF(COUNTIF(R2:T4,2)+COUNTIF($L3:$T3,2)+COUNTIF(T$2:T$10,2)=0,2,"")&amp;IF(COUNTIF(R2:T4,3)+COUNTIF($L3:$T3,3)+COUNTIF(T$2:T$10,3)=0,3,"")&amp;IF(COUNTIF(R2:T4,4)+COUNTIF($L3:$T3,4)+COUNTIF(T$2:T$10,4)=0,4,"")&amp;IF(COUNTIF(R2:T4,5)+COUNTIF($L3:$T3,5)+COUNTIF(T$2:T$10,5)=0,5,"")&amp;IF(COUNTIF(R2:T4,6)+COUNTIF($L3:$T3,6)+COUNTIF(T$2:T$10,6)=0,6,"")&amp;IF(COUNTIF(R2:T4,7)+COUNTIF($L3:$T3,7)+COUNTIF(T$2:T$10,7)=0,7,"")&amp;IF(COUNTIF(R2:T4,8)+COUNTIF($L3:$T3,8)+COUNTIF(T$2:T$10,8)=0,8,"")&amp;IF(COUNTIF(R2:T4,9)+COUNTIF($L3:$T3,9)+COUNTIF(T$2:T$10,9)=0,9,""))</f>
      </c>
      <c r="AQ3" s="4"/>
    </row>
    <row r="4" spans="2:42" ht="16.5" customHeight="1">
      <c r="B4" s="84">
        <v>5</v>
      </c>
      <c r="C4" s="85" t="s">
        <v>6</v>
      </c>
      <c r="D4" s="86">
        <v>9</v>
      </c>
      <c r="E4" s="87" t="s">
        <v>6</v>
      </c>
      <c r="F4" s="88">
        <v>3</v>
      </c>
      <c r="G4" s="89">
        <v>8</v>
      </c>
      <c r="H4" s="84" t="s">
        <v>6</v>
      </c>
      <c r="I4" s="85">
        <v>7</v>
      </c>
      <c r="J4" s="86">
        <v>4</v>
      </c>
      <c r="K4" s="122"/>
      <c r="L4" s="46">
        <v>5</v>
      </c>
      <c r="M4" s="47" t="s">
        <v>6</v>
      </c>
      <c r="N4" s="49">
        <v>9</v>
      </c>
      <c r="O4" s="52" t="s">
        <v>6</v>
      </c>
      <c r="P4" s="48">
        <v>3</v>
      </c>
      <c r="Q4" s="53">
        <v>8</v>
      </c>
      <c r="R4" s="46" t="s">
        <v>6</v>
      </c>
      <c r="S4" s="47">
        <v>7</v>
      </c>
      <c r="T4" s="49">
        <v>4</v>
      </c>
      <c r="U4" s="132" t="s">
        <v>0</v>
      </c>
      <c r="V4" s="133">
        <f t="shared" si="0"/>
        <v>36</v>
      </c>
      <c r="W4" s="9"/>
      <c r="X4" s="292">
        <f t="shared" si="1"/>
        <v>0</v>
      </c>
      <c r="Y4" s="293">
        <f t="shared" si="2"/>
        <v>0</v>
      </c>
      <c r="Z4" s="294">
        <f t="shared" si="3"/>
        <v>0</v>
      </c>
      <c r="AA4" s="306">
        <f t="shared" si="4"/>
        <v>0</v>
      </c>
      <c r="AB4" s="307">
        <f t="shared" si="5"/>
        <v>0</v>
      </c>
      <c r="AC4" s="308">
        <f t="shared" si="6"/>
        <v>0</v>
      </c>
      <c r="AD4" s="292">
        <f t="shared" si="7"/>
        <v>0</v>
      </c>
      <c r="AE4" s="293">
        <f t="shared" si="8"/>
        <v>0</v>
      </c>
      <c r="AF4" s="294">
        <f t="shared" si="9"/>
        <v>0</v>
      </c>
      <c r="AG4" s="4"/>
      <c r="AH4" s="103">
        <f>IF(AND(L4&gt;0,L4&lt;10),"",IF(COUNTIF(L2:N4,1)+COUNTIF($L4:$T4,1)+COUNTIF(L$2:L$10,1)=0,1,"")&amp;IF(COUNTIF(L2:N4,2)+COUNTIF($L4:$T4,2)+COUNTIF(L$2:L$10,2)=0,2,"")&amp;IF(COUNTIF(L2:N4,3)+COUNTIF($L4:$T4,3)+COUNTIF(L$2:L$10,3)=0,3,"")&amp;IF(COUNTIF(L2:N4,4)+COUNTIF($L4:$T4,4)+COUNTIF(L$2:L$10,4)=0,4,"")&amp;IF(COUNTIF(L2:N4,5)+COUNTIF($L4:$T4,5)+COUNTIF(L$2:L$10,5)=0,5,"")&amp;IF(COUNTIF(L2:N4,6)+COUNTIF($L4:$T4,6)+COUNTIF(L$2:L$10,6)=0,6,"")&amp;IF(COUNTIF(L2:N4,7)+COUNTIF($L4:$T4,7)+COUNTIF(L$2:L$10,7)=0,7,"")&amp;IF(COUNTIF(L2:N4,8)+COUNTIF($L4:$T4,8)+COUNTIF(L$2:L$10,8)=0,8,"")&amp;IF(COUNTIF(L2:N4,9)+COUNTIF($L4:$T4,9)+COUNTIF(L$2:L$10,9)=0,9,""))</f>
      </c>
      <c r="AI4" s="104" t="str">
        <f>IF(AND(M4&gt;0,M4&lt;10),"",IF(COUNTIF(L2:N4,1)+COUNTIF($L4:$T4,1)+COUNTIF(M$2:M$10,1)=0,1,"")&amp;IF(COUNTIF(L2:N4,2)+COUNTIF($L4:$T4,2)+COUNTIF(M$2:M$10,2)=0,2,"")&amp;IF(COUNTIF(L2:N4,3)+COUNTIF($L4:$T4,3)+COUNTIF(M$2:M$10,3)=0,3,"")&amp;IF(COUNTIF(L2:N4,4)+COUNTIF($L4:$T4,4)+COUNTIF(M$2:M$10,4)=0,4,"")&amp;IF(COUNTIF(L2:N4,5)+COUNTIF($L4:$T4,5)+COUNTIF(M$2:M$10,5)=0,5,"")&amp;IF(COUNTIF(L2:N4,6)+COUNTIF($L4:$T4,6)+COUNTIF(M$2:M$10,6)=0,6,"")&amp;IF(COUNTIF(L2:N4,7)+COUNTIF($L4:$T4,7)+COUNTIF(M$2:M$10,7)=0,7,"")&amp;IF(COUNTIF(L2:N4,8)+COUNTIF($L4:$T4,8)+COUNTIF(M$2:M$10,8)=0,8,"")&amp;IF(COUNTIF(L2:N4,9)+COUNTIF($L4:$T4,9)+COUNTIF(M$2:M$10,9)=0,9,""))</f>
        <v>12</v>
      </c>
      <c r="AJ4" s="105">
        <f>IF(AND(N4&gt;0,N4&lt;10),"",IF(COUNTIF(L2:N4,1)+COUNTIF($L4:$T4,1)+COUNTIF(N$2:N$10,1)=0,1,"")&amp;IF(COUNTIF(L2:N4,2)+COUNTIF($L4:$T4,2)+COUNTIF(N$2:N$10,2)=0,2,"")&amp;IF(COUNTIF(L2:N4,3)+COUNTIF($L4:$T4,3)+COUNTIF(N$2:N$10,3)=0,3,"")&amp;IF(COUNTIF(L2:N4,4)+COUNTIF($L4:$T4,4)+COUNTIF(N$2:N$10,4)=0,4,"")&amp;IF(COUNTIF(L2:N4,5)+COUNTIF($L4:$T4,5)+COUNTIF(N$2:N$10,5)=0,5,"")&amp;IF(COUNTIF(L2:N4,6)+COUNTIF($L4:$T4,6)+COUNTIF(N$2:N$10,6)=0,6,"")&amp;IF(COUNTIF(L2:N4,7)+COUNTIF($L4:$T4,7)+COUNTIF(N$2:N$10,7)=0,7,"")&amp;IF(COUNTIF(L2:N4,8)+COUNTIF($L4:$T4,8)+COUNTIF(N$2:N$10,8)=0,8,"")&amp;IF(COUNTIF(L2:N4,9)+COUNTIF($L4:$T4,9)+COUNTIF(N$2:N$10,9)=0,9,""))</f>
      </c>
      <c r="AK4" s="90" t="str">
        <f>IF(AND(O4&gt;0,O4&lt;10),"",IF(COUNTIF(O2:Q4,1)+COUNTIF($L4:$T4,1)+COUNTIF(O$2:O$10,1)=0,1,"")&amp;IF(COUNTIF(O2:Q4,2)+COUNTIF($L4:$T4,2)+COUNTIF(O$2:O$10,2)=0,2,"")&amp;IF(COUNTIF(O2:Q4,3)+COUNTIF($L4:$T4,3)+COUNTIF(O$2:O$10,3)=0,3,"")&amp;IF(COUNTIF(O2:Q4,4)+COUNTIF($L4:$T4,4)+COUNTIF(O$2:O$10,4)=0,4,"")&amp;IF(COUNTIF(O2:Q4,5)+COUNTIF($L4:$T4,5)+COUNTIF(O$2:O$10,5)=0,5,"")&amp;IF(COUNTIF(O2:Q4,6)+COUNTIF($L4:$T4,6)+COUNTIF(O$2:O$10,6)=0,6,"")&amp;IF(COUNTIF(O2:Q4,7)+COUNTIF($L4:$T4,7)+COUNTIF(O$2:O$10,7)=0,7,"")&amp;IF(COUNTIF(O2:Q4,8)+COUNTIF($L4:$T4,8)+COUNTIF(O$2:O$10,8)=0,8,"")&amp;IF(COUNTIF(O2:Q4,9)+COUNTIF($L4:$T4,9)+COUNTIF(O$2:O$10,9)=0,9,""))</f>
        <v>6</v>
      </c>
      <c r="AL4" s="106">
        <f>IF(AND(P4&gt;0,P4&lt;10),"",IF(COUNTIF(O2:Q4,1)+COUNTIF($L4:$T4,1)+COUNTIF(P$2:P$10,1)=0,1,"")&amp;IF(COUNTIF(O2:Q4,2)+COUNTIF($L4:$T4,2)+COUNTIF(P$2:P$10,2)=0,2,"")&amp;IF(COUNTIF(O2:Q4,3)+COUNTIF($L4:$T4,3)+COUNTIF(P$2:P$10,3)=0,3,"")&amp;IF(COUNTIF(O2:Q4,4)+COUNTIF($L4:$T4,4)+COUNTIF(P$2:P$10,4)=0,4,"")&amp;IF(COUNTIF(O2:Q4,5)+COUNTIF($L4:$T4,5)+COUNTIF(P$2:P$10,5)=0,5,"")&amp;IF(COUNTIF(O2:Q4,6)+COUNTIF($L4:$T4,6)+COUNTIF(P$2:P$10,6)=0,6,"")&amp;IF(COUNTIF(O2:Q4,7)+COUNTIF($L4:$T4,7)+COUNTIF(P$2:P$10,7)=0,7,"")&amp;IF(COUNTIF(O2:Q4,8)+COUNTIF($L4:$T4,8)+COUNTIF(P$2:P$10,8)=0,8,"")&amp;IF(COUNTIF(O2:Q4,9)+COUNTIF($L4:$T4,9)+COUNTIF(P$2:P$10,9)=0,9,""))</f>
      </c>
      <c r="AM4" s="107">
        <f>IF(AND(Q4&gt;0,Q4&lt;10),"",IF(COUNTIF(O2:Q4,1)+COUNTIF($L4:$T4,1)+COUNTIF(Q$2:Q$10,1)=0,1,"")&amp;IF(COUNTIF(O2:Q4,2)+COUNTIF($L4:$T4,2)+COUNTIF(Q$2:Q$10,2)=0,2,"")&amp;IF(COUNTIF(O2:Q4,3)+COUNTIF($L4:$T4,3)+COUNTIF(Q$2:Q$10,3)=0,3,"")&amp;IF(COUNTIF(O2:Q4,4)+COUNTIF($L4:$T4,4)+COUNTIF(Q$2:Q$10,4)=0,4,"")&amp;IF(COUNTIF(O2:Q4,5)+COUNTIF($L4:$T4,5)+COUNTIF(Q$2:Q$10,5)=0,5,"")&amp;IF(COUNTIF(O2:Q4,6)+COUNTIF($L4:$T4,6)+COUNTIF(Q$2:Q$10,6)=0,6,"")&amp;IF(COUNTIF(O2:Q4,7)+COUNTIF($L4:$T4,7)+COUNTIF(Q$2:Q$10,7)=0,7,"")&amp;IF(COUNTIF(O2:Q4,8)+COUNTIF($L4:$T4,8)+COUNTIF(Q$2:Q$10,8)=0,8,"")&amp;IF(COUNTIF(O2:Q4,9)+COUNTIF($L4:$T4,9)+COUNTIF(Q$2:Q$10,9)=0,9,""))</f>
      </c>
      <c r="AN4" s="103" t="str">
        <f>IF(AND(R4&gt;0,R4&lt;10),"",IF(COUNTIF(R2:T4,1)+COUNTIF($L4:$T4,1)+COUNTIF(R$2:R$10,1)=0,1,"")&amp;IF(COUNTIF(R2:T4,2)+COUNTIF($L4:$T4,2)+COUNTIF(R$2:R$10,2)=0,2,"")&amp;IF(COUNTIF(R2:T4,3)+COUNTIF($L4:$T4,3)+COUNTIF(R$2:R$10,3)=0,3,"")&amp;IF(COUNTIF(R2:T4,4)+COUNTIF($L4:$T4,4)+COUNTIF(R$2:R$10,4)=0,4,"")&amp;IF(COUNTIF(R2:T4,5)+COUNTIF($L4:$T4,5)+COUNTIF(R$2:R$10,5)=0,5,"")&amp;IF(COUNTIF(R2:T4,6)+COUNTIF($L4:$T4,6)+COUNTIF(R$2:R$10,6)=0,6,"")&amp;IF(COUNTIF(R2:T4,7)+COUNTIF($L4:$T4,7)+COUNTIF(R$2:R$10,7)=0,7,"")&amp;IF(COUNTIF(R2:T4,8)+COUNTIF($L4:$T4,8)+COUNTIF(R$2:R$10,8)=0,8,"")&amp;IF(COUNTIF(R2:T4,9)+COUNTIF($L4:$T4,9)+COUNTIF(R$2:R$10,9)=0,9,""))</f>
        <v>1</v>
      </c>
      <c r="AO4" s="104">
        <f>IF(AND(S4&gt;0,S4&lt;10),"",IF(COUNTIF(R2:T4,1)+COUNTIF($L4:$T4,1)+COUNTIF(S$2:S$10,1)=0,1,"")&amp;IF(COUNTIF(R2:T4,2)+COUNTIF($L4:$T4,2)+COUNTIF(S$2:S$10,2)=0,2,"")&amp;IF(COUNTIF(R2:T4,3)+COUNTIF($L4:$T4,3)+COUNTIF(S$2:S$10,3)=0,3,"")&amp;IF(COUNTIF(R2:T4,4)+COUNTIF($L4:$T4,4)+COUNTIF(S$2:S$10,4)=0,4,"")&amp;IF(COUNTIF(R2:T4,5)+COUNTIF($L4:$T4,5)+COUNTIF(S$2:S$10,5)=0,5,"")&amp;IF(COUNTIF(R2:T4,6)+COUNTIF($L4:$T4,6)+COUNTIF(S$2:S$10,6)=0,6,"")&amp;IF(COUNTIF(R2:T4,7)+COUNTIF($L4:$T4,7)+COUNTIF(S$2:S$10,7)=0,7,"")&amp;IF(COUNTIF(R2:T4,8)+COUNTIF($L4:$T4,8)+COUNTIF(S$2:S$10,8)=0,8,"")&amp;IF(COUNTIF(R2:T4,9)+COUNTIF($L4:$T4,9)+COUNTIF(S$2:S$10,9)=0,9,""))</f>
      </c>
      <c r="AP4" s="105">
        <f>IF(AND(T4&gt;0,T4&lt;10),"",IF(COUNTIF(R2:T4,1)+COUNTIF($L4:$T4,1)+COUNTIF(T$2:T$10,1)=0,1,"")&amp;IF(COUNTIF(R2:T4,2)+COUNTIF($L4:$T4,2)+COUNTIF(T$2:T$10,2)=0,2,"")&amp;IF(COUNTIF(R2:T4,3)+COUNTIF($L4:$T4,3)+COUNTIF(T$2:T$10,3)=0,3,"")&amp;IF(COUNTIF(R2:T4,4)+COUNTIF($L4:$T4,4)+COUNTIF(T$2:T$10,4)=0,4,"")&amp;IF(COUNTIF(R2:T4,5)+COUNTIF($L4:$T4,5)+COUNTIF(T$2:T$10,5)=0,5,"")&amp;IF(COUNTIF(R2:T4,6)+COUNTIF($L4:$T4,6)+COUNTIF(T$2:T$10,6)=0,6,"")&amp;IF(COUNTIF(R2:T4,7)+COUNTIF($L4:$T4,7)+COUNTIF(T$2:T$10,7)=0,7,"")&amp;IF(COUNTIF(R2:T4,8)+COUNTIF($L4:$T4,8)+COUNTIF(T$2:T$10,8)=0,8,"")&amp;IF(COUNTIF(R2:T4,9)+COUNTIF($L4:$T4,9)+COUNTIF(T$2:T$10,9)=0,9,""))</f>
      </c>
    </row>
    <row r="5" spans="2:42" ht="16.5" customHeight="1">
      <c r="B5" s="75">
        <v>9</v>
      </c>
      <c r="C5" s="76" t="s">
        <v>6</v>
      </c>
      <c r="D5" s="77">
        <v>2</v>
      </c>
      <c r="E5" s="72" t="s">
        <v>6</v>
      </c>
      <c r="F5" s="73">
        <v>8</v>
      </c>
      <c r="G5" s="74" t="s">
        <v>6</v>
      </c>
      <c r="H5" s="75" t="s">
        <v>6</v>
      </c>
      <c r="I5" s="76">
        <v>4</v>
      </c>
      <c r="J5" s="77">
        <v>1</v>
      </c>
      <c r="K5" s="123"/>
      <c r="L5" s="50">
        <v>9</v>
      </c>
      <c r="M5" s="38" t="s">
        <v>6</v>
      </c>
      <c r="N5" s="51">
        <v>2</v>
      </c>
      <c r="O5" s="36" t="s">
        <v>6</v>
      </c>
      <c r="P5" s="37">
        <v>8</v>
      </c>
      <c r="Q5" s="39" t="s">
        <v>6</v>
      </c>
      <c r="R5" s="50" t="s">
        <v>6</v>
      </c>
      <c r="S5" s="38">
        <v>4</v>
      </c>
      <c r="T5" s="51">
        <v>1</v>
      </c>
      <c r="U5" s="128" t="s">
        <v>0</v>
      </c>
      <c r="V5" s="129">
        <f t="shared" si="0"/>
        <v>24</v>
      </c>
      <c r="W5" s="9"/>
      <c r="X5" s="311">
        <f t="shared" si="1"/>
        <v>0</v>
      </c>
      <c r="Y5" s="312">
        <f t="shared" si="2"/>
        <v>0</v>
      </c>
      <c r="Z5" s="313">
        <f t="shared" si="3"/>
        <v>0</v>
      </c>
      <c r="AA5" s="287">
        <f t="shared" si="4"/>
        <v>0</v>
      </c>
      <c r="AB5" s="288">
        <f t="shared" si="5"/>
        <v>0</v>
      </c>
      <c r="AC5" s="289">
        <f t="shared" si="6"/>
        <v>0</v>
      </c>
      <c r="AD5" s="314">
        <f t="shared" si="7"/>
        <v>0</v>
      </c>
      <c r="AE5" s="312">
        <f t="shared" si="8"/>
        <v>0</v>
      </c>
      <c r="AF5" s="315">
        <f t="shared" si="9"/>
        <v>0</v>
      </c>
      <c r="AG5" s="4"/>
      <c r="AH5" s="108">
        <f>IF(AND(L5&gt;0,L5&lt;10),"",IF(COUNTIF(L5:N7,1)+COUNTIF($L5:$T5,1)+COUNTIF(L$2:L$10,1)=0,1,"")&amp;IF(COUNTIF(L5:N7,2)+COUNTIF($L5:$T5,2)+COUNTIF(L$2:L$10,2)=0,2,"")&amp;IF(COUNTIF(L5:N7,3)+COUNTIF($L5:$T5,3)+COUNTIF(L$2:L$10,3)=0,3,"")&amp;IF(COUNTIF(L5:N7,4)+COUNTIF($L5:$T5,4)+COUNTIF(L$2:L$10,4)=0,4,"")&amp;IF(COUNTIF(L5:N7,5)+COUNTIF($L5:$T5,5)+COUNTIF(L$2:L$10,5)=0,5,"")&amp;IF(COUNTIF(L5:N7,6)+COUNTIF($L5:$T5,6)+COUNTIF(L$2:L$10,6)=0,6,"")&amp;IF(COUNTIF(L5:N7,7)+COUNTIF($L5:$T5,7)+COUNTIF(L$2:L$10,7)=0,7,"")&amp;IF(COUNTIF(L5:N7,8)+COUNTIF($L5:$T5,8)+COUNTIF(L$2:L$10,8)=0,8,"")&amp;IF(COUNTIF(L5:N7,9)+COUNTIF($L5:$T5,9)+COUNTIF(L$2:L$10,9)=0,9,""))</f>
      </c>
      <c r="AI5" s="109" t="str">
        <f>IF(AND(M5&gt;0,M5&lt;10),"",IF(COUNTIF(L5:N7,1)+COUNTIF($L5:$T5,1)+COUNTIF(M$2:M$10,1)=0,1,"")&amp;IF(COUNTIF(L5:N7,2)+COUNTIF($L5:$T5,2)+COUNTIF(M$2:M$10,2)=0,2,"")&amp;IF(COUNTIF(L5:N7,3)+COUNTIF($L5:$T5,3)+COUNTIF(M$2:M$10,3)=0,3,"")&amp;IF(COUNTIF(L5:N7,4)+COUNTIF($L5:$T5,4)+COUNTIF(M$2:M$10,4)=0,4,"")&amp;IF(COUNTIF(L5:N7,5)+COUNTIF($L5:$T5,5)+COUNTIF(M$2:M$10,5)=0,5,"")&amp;IF(COUNTIF(L5:N7,6)+COUNTIF($L5:$T5,6)+COUNTIF(M$2:M$10,6)=0,6,"")&amp;IF(COUNTIF(L5:N7,7)+COUNTIF($L5:$T5,7)+COUNTIF(M$2:M$10,7)=0,7,"")&amp;IF(COUNTIF(L5:N7,8)+COUNTIF($L5:$T5,8)+COUNTIF(M$2:M$10,8)=0,8,"")&amp;IF(COUNTIF(L5:N7,9)+COUNTIF($L5:$T5,9)+COUNTIF(M$2:M$10,9)=0,9,""))</f>
        <v>5</v>
      </c>
      <c r="AJ5" s="110">
        <f>IF(AND(N5&gt;0,N5&lt;10),"",IF(COUNTIF(L5:N7,1)+COUNTIF($L5:$T5,1)+COUNTIF(N$2:N$10,1)=0,1,"")&amp;IF(COUNTIF(L5:N7,2)+COUNTIF($L5:$T5,2)+COUNTIF(N$2:N$10,2)=0,2,"")&amp;IF(COUNTIF(L5:N7,3)+COUNTIF($L5:$T5,3)+COUNTIF(N$2:N$10,3)=0,3,"")&amp;IF(COUNTIF(L5:N7,4)+COUNTIF($L5:$T5,4)+COUNTIF(N$2:N$10,4)=0,4,"")&amp;IF(COUNTIF(L5:N7,5)+COUNTIF($L5:$T5,5)+COUNTIF(N$2:N$10,5)=0,5,"")&amp;IF(COUNTIF(L5:N7,6)+COUNTIF($L5:$T5,6)+COUNTIF(N$2:N$10,6)=0,6,"")&amp;IF(COUNTIF(L5:N7,7)+COUNTIF($L5:$T5,7)+COUNTIF(N$2:N$10,7)=0,7,"")&amp;IF(COUNTIF(L5:N7,8)+COUNTIF($L5:$T5,8)+COUNTIF(N$2:N$10,8)=0,8,"")&amp;IF(COUNTIF(L5:N7,9)+COUNTIF($L5:$T5,9)+COUNTIF(N$2:N$10,9)=0,9,""))</f>
      </c>
      <c r="AK5" s="91" t="str">
        <f>IF(AND(O5&gt;0,O5&lt;10),"",IF(COUNTIF(O5:Q7,1)+COUNTIF($L5:$T5,1)+COUNTIF(O$2:O$10,1)=0,1,"")&amp;IF(COUNTIF(O5:Q7,2)+COUNTIF($L5:$T5,2)+COUNTIF(O$2:O$10,2)=0,2,"")&amp;IF(COUNTIF(O5:Q7,3)+COUNTIF($L5:$T5,3)+COUNTIF(O$2:O$10,3)=0,3,"")&amp;IF(COUNTIF(O5:Q7,4)+COUNTIF($L5:$T5,4)+COUNTIF(O$2:O$10,4)=0,4,"")&amp;IF(COUNTIF(O5:Q7,5)+COUNTIF($L5:$T5,5)+COUNTIF(O$2:O$10,5)=0,5,"")&amp;IF(COUNTIF(O5:Q7,6)+COUNTIF($L5:$T5,6)+COUNTIF(O$2:O$10,6)=0,6,"")&amp;IF(COUNTIF(O5:Q7,7)+COUNTIF($L5:$T5,7)+COUNTIF(O$2:O$10,7)=0,7,"")&amp;IF(COUNTIF(O5:Q7,8)+COUNTIF($L5:$T5,8)+COUNTIF(O$2:O$10,8)=0,8,"")&amp;IF(COUNTIF(O5:Q7,9)+COUNTIF($L5:$T5,9)+COUNTIF(O$2:O$10,9)=0,9,""))</f>
        <v>36</v>
      </c>
      <c r="AL5" s="92">
        <f>IF(AND(P5&gt;0,P5&lt;10),"",IF(COUNTIF(O5:Q7,1)+COUNTIF($L5:$T5,1)+COUNTIF(P$2:P$10,1)=0,1,"")&amp;IF(COUNTIF(O5:Q7,2)+COUNTIF($L5:$T5,2)+COUNTIF(P$2:P$10,2)=0,2,"")&amp;IF(COUNTIF(O5:Q7,3)+COUNTIF($L5:$T5,3)+COUNTIF(P$2:P$10,3)=0,3,"")&amp;IF(COUNTIF(O5:Q7,4)+COUNTIF($L5:$T5,4)+COUNTIF(P$2:P$10,4)=0,4,"")&amp;IF(COUNTIF(O5:Q7,5)+COUNTIF($L5:$T5,5)+COUNTIF(P$2:P$10,5)=0,5,"")&amp;IF(COUNTIF(O5:Q7,6)+COUNTIF($L5:$T5,6)+COUNTIF(P$2:P$10,6)=0,6,"")&amp;IF(COUNTIF(O5:Q7,7)+COUNTIF($L5:$T5,7)+COUNTIF(P$2:P$10,7)=0,7,"")&amp;IF(COUNTIF(O5:Q7,8)+COUNTIF($L5:$T5,8)+COUNTIF(P$2:P$10,8)=0,8,"")&amp;IF(COUNTIF(O5:Q7,9)+COUNTIF($L5:$T5,9)+COUNTIF(P$2:P$10,9)=0,9,""))</f>
      </c>
      <c r="AM5" s="93" t="str">
        <f>IF(AND(Q5&gt;0,Q5&lt;10),"",IF(COUNTIF(O5:Q7,1)+COUNTIF($L5:$T5,1)+COUNTIF(Q$2:Q$10,1)=0,1,"")&amp;IF(COUNTIF(O5:Q7,2)+COUNTIF($L5:$T5,2)+COUNTIF(Q$2:Q$10,2)=0,2,"")&amp;IF(COUNTIF(O5:Q7,3)+COUNTIF($L5:$T5,3)+COUNTIF(Q$2:Q$10,3)=0,3,"")&amp;IF(COUNTIF(O5:Q7,4)+COUNTIF($L5:$T5,4)+COUNTIF(Q$2:Q$10,4)=0,4,"")&amp;IF(COUNTIF(O5:Q7,5)+COUNTIF($L5:$T5,5)+COUNTIF(Q$2:Q$10,5)=0,5,"")&amp;IF(COUNTIF(O5:Q7,6)+COUNTIF($L5:$T5,6)+COUNTIF(Q$2:Q$10,6)=0,6,"")&amp;IF(COUNTIF(O5:Q7,7)+COUNTIF($L5:$T5,7)+COUNTIF(Q$2:Q$10,7)=0,7,"")&amp;IF(COUNTIF(O5:Q7,8)+COUNTIF($L5:$T5,8)+COUNTIF(Q$2:Q$10,8)=0,8,"")&amp;IF(COUNTIF(O5:Q7,9)+COUNTIF($L5:$T5,9)+COUNTIF(Q$2:Q$10,9)=0,9,""))</f>
        <v>67</v>
      </c>
      <c r="AN5" s="111" t="str">
        <f>IF(AND(R5&gt;0,R5&lt;10),"",IF(COUNTIF(R5:T7,1)+COUNTIF($L5:$T5,1)+COUNTIF(R$2:R$10,1)=0,1,"")&amp;IF(COUNTIF(R5:T7,2)+COUNTIF($L5:$T5,2)+COUNTIF(R$2:R$10,2)=0,2,"")&amp;IF(COUNTIF(R5:T7,3)+COUNTIF($L5:$T5,3)+COUNTIF(R$2:R$10,3)=0,3,"")&amp;IF(COUNTIF(R5:T7,4)+COUNTIF($L5:$T5,4)+COUNTIF(R$2:R$10,4)=0,4,"")&amp;IF(COUNTIF(R5:T7,5)+COUNTIF($L5:$T5,5)+COUNTIF(R$2:R$10,5)=0,5,"")&amp;IF(COUNTIF(R5:T7,6)+COUNTIF($L5:$T5,6)+COUNTIF(R$2:R$10,6)=0,6,"")&amp;IF(COUNTIF(R5:T7,7)+COUNTIF($L5:$T5,7)+COUNTIF(R$2:R$10,7)=0,7,"")&amp;IF(COUNTIF(R5:T7,8)+COUNTIF($L5:$T5,8)+COUNTIF(R$2:R$10,8)=0,8,"")&amp;IF(COUNTIF(R5:T7,9)+COUNTIF($L5:$T5,9)+COUNTIF(R$2:R$10,9)=0,9,""))</f>
        <v>67</v>
      </c>
      <c r="AO5" s="109">
        <f>IF(AND(S5&gt;0,S5&lt;10),"",IF(COUNTIF(R5:T7,1)+COUNTIF($L5:$T5,1)+COUNTIF(S$2:S$10,1)=0,1,"")&amp;IF(COUNTIF(R5:T7,2)+COUNTIF($L5:$T5,2)+COUNTIF(S$2:S$10,2)=0,2,"")&amp;IF(COUNTIF(R5:T7,3)+COUNTIF($L5:$T5,3)+COUNTIF(S$2:S$10,3)=0,3,"")&amp;IF(COUNTIF(R5:T7,4)+COUNTIF($L5:$T5,4)+COUNTIF(S$2:S$10,4)=0,4,"")&amp;IF(COUNTIF(R5:T7,5)+COUNTIF($L5:$T5,5)+COUNTIF(S$2:S$10,5)=0,5,"")&amp;IF(COUNTIF(R5:T7,6)+COUNTIF($L5:$T5,6)+COUNTIF(S$2:S$10,6)=0,6,"")&amp;IF(COUNTIF(R5:T7,7)+COUNTIF($L5:$T5,7)+COUNTIF(S$2:S$10,7)=0,7,"")&amp;IF(COUNTIF(R5:T7,8)+COUNTIF($L5:$T5,8)+COUNTIF(S$2:S$10,8)=0,8,"")&amp;IF(COUNTIF(R5:T7,9)+COUNTIF($L5:$T5,9)+COUNTIF(S$2:S$10,9)=0,9,""))</f>
      </c>
      <c r="AP5" s="112">
        <f>IF(AND(T5&gt;0,T5&lt;10),"",IF(COUNTIF(R5:T7,1)+COUNTIF($L5:$T5,1)+COUNTIF(T$2:T$10,1)=0,1,"")&amp;IF(COUNTIF(R5:T7,2)+COUNTIF($L5:$T5,2)+COUNTIF(T$2:T$10,2)=0,2,"")&amp;IF(COUNTIF(R5:T7,3)+COUNTIF($L5:$T5,3)+COUNTIF(T$2:T$10,3)=0,3,"")&amp;IF(COUNTIF(R5:T7,4)+COUNTIF($L5:$T5,4)+COUNTIF(T$2:T$10,4)=0,4,"")&amp;IF(COUNTIF(R5:T7,5)+COUNTIF($L5:$T5,5)+COUNTIF(T$2:T$10,5)=0,5,"")&amp;IF(COUNTIF(R5:T7,6)+COUNTIF($L5:$T5,6)+COUNTIF(T$2:T$10,6)=0,6,"")&amp;IF(COUNTIF(R5:T7,7)+COUNTIF($L5:$T5,7)+COUNTIF(T$2:T$10,7)=0,7,"")&amp;IF(COUNTIF(R5:T7,8)+COUNTIF($L5:$T5,8)+COUNTIF(T$2:T$10,8)=0,8,"")&amp;IF(COUNTIF(R5:T7,9)+COUNTIF($L5:$T5,9)+COUNTIF(T$2:T$10,9)=0,9,""))</f>
      </c>
    </row>
    <row r="6" spans="2:42" ht="16.5" customHeight="1">
      <c r="B6" s="81" t="s">
        <v>6</v>
      </c>
      <c r="C6" s="82">
        <v>7</v>
      </c>
      <c r="D6" s="83" t="s">
        <v>6</v>
      </c>
      <c r="E6" s="78">
        <v>9</v>
      </c>
      <c r="F6" s="79" t="s">
        <v>6</v>
      </c>
      <c r="G6" s="80">
        <v>5</v>
      </c>
      <c r="H6" s="81" t="s">
        <v>6</v>
      </c>
      <c r="I6" s="82">
        <v>3</v>
      </c>
      <c r="J6" s="83" t="s">
        <v>6</v>
      </c>
      <c r="K6" s="123"/>
      <c r="L6" s="44" t="s">
        <v>6</v>
      </c>
      <c r="M6" s="42">
        <v>7</v>
      </c>
      <c r="N6" s="45" t="s">
        <v>6</v>
      </c>
      <c r="O6" s="40">
        <v>9</v>
      </c>
      <c r="P6" s="41" t="s">
        <v>6</v>
      </c>
      <c r="Q6" s="43">
        <v>5</v>
      </c>
      <c r="R6" s="44" t="s">
        <v>6</v>
      </c>
      <c r="S6" s="42">
        <v>3</v>
      </c>
      <c r="T6" s="45" t="s">
        <v>6</v>
      </c>
      <c r="U6" s="130" t="s">
        <v>0</v>
      </c>
      <c r="V6" s="131">
        <f t="shared" si="0"/>
        <v>24</v>
      </c>
      <c r="W6" s="9"/>
      <c r="X6" s="295">
        <f t="shared" si="1"/>
        <v>0</v>
      </c>
      <c r="Y6" s="296">
        <f t="shared" si="2"/>
        <v>0</v>
      </c>
      <c r="Z6" s="300">
        <f t="shared" si="3"/>
        <v>0</v>
      </c>
      <c r="AA6" s="290">
        <f t="shared" si="4"/>
        <v>0</v>
      </c>
      <c r="AB6" s="286">
        <f t="shared" si="5"/>
        <v>0</v>
      </c>
      <c r="AC6" s="291">
        <f t="shared" si="6"/>
        <v>0</v>
      </c>
      <c r="AD6" s="304">
        <f t="shared" si="7"/>
        <v>0</v>
      </c>
      <c r="AE6" s="296">
        <f t="shared" si="8"/>
        <v>0</v>
      </c>
      <c r="AF6" s="298">
        <f t="shared" si="9"/>
        <v>0</v>
      </c>
      <c r="AG6" s="4"/>
      <c r="AH6" s="113" t="str">
        <f>IF(AND(L6&gt;0,L6&lt;10),"",IF(COUNTIF(L5:N7,1)+COUNTIF($L6:$T6,1)+COUNTIF(L$2:L$10,1)=0,1,"")&amp;IF(COUNTIF(L5:N7,2)+COUNTIF($L6:$T6,2)+COUNTIF(L$2:L$10,2)=0,2,"")&amp;IF(COUNTIF(L5:N7,3)+COUNTIF($L6:$T6,3)+COUNTIF(L$2:L$10,3)=0,3,"")&amp;IF(COUNTIF(L5:N7,4)+COUNTIF($L6:$T6,4)+COUNTIF(L$2:L$10,4)=0,4,"")&amp;IF(COUNTIF(L5:N7,5)+COUNTIF($L6:$T6,5)+COUNTIF(L$2:L$10,5)=0,5,"")&amp;IF(COUNTIF(L5:N7,6)+COUNTIF($L6:$T6,6)+COUNTIF(L$2:L$10,6)=0,6,"")&amp;IF(COUNTIF(L5:N7,7)+COUNTIF($L6:$T6,7)+COUNTIF(L$2:L$10,7)=0,7,"")&amp;IF(COUNTIF(L5:N7,8)+COUNTIF($L6:$T6,8)+COUNTIF(L$2:L$10,8)=0,8,"")&amp;IF(COUNTIF(L5:N7,9)+COUNTIF($L6:$T6,9)+COUNTIF(L$2:L$10,9)=0,9,""))</f>
        <v>4</v>
      </c>
      <c r="AI6" s="101">
        <f>IF(AND(M6&gt;0,M6&lt;10),"",IF(COUNTIF(L5:N7,1)+COUNTIF($L6:$T6,1)+COUNTIF(M$2:M$10,1)=0,1,"")&amp;IF(COUNTIF(L5:N7,2)+COUNTIF($L6:$T6,2)+COUNTIF(M$2:M$10,2)=0,2,"")&amp;IF(COUNTIF(L5:N7,3)+COUNTIF($L6:$T6,3)+COUNTIF(M$2:M$10,3)=0,3,"")&amp;IF(COUNTIF(L5:N7,4)+COUNTIF($L6:$T6,4)+COUNTIF(M$2:M$10,4)=0,4,"")&amp;IF(COUNTIF(L5:N7,5)+COUNTIF($L6:$T6,5)+COUNTIF(M$2:M$10,5)=0,5,"")&amp;IF(COUNTIF(L5:N7,6)+COUNTIF($L6:$T6,6)+COUNTIF(M$2:M$10,6)=0,6,"")&amp;IF(COUNTIF(L5:N7,7)+COUNTIF($L6:$T6,7)+COUNTIF(M$2:M$10,7)=0,7,"")&amp;IF(COUNTIF(L5:N7,8)+COUNTIF($L6:$T6,8)+COUNTIF(M$2:M$10,8)=0,8,"")&amp;IF(COUNTIF(L5:N7,9)+COUNTIF($L6:$T6,9)+COUNTIF(M$2:M$10,9)=0,9,""))</f>
      </c>
      <c r="AJ6" s="102" t="str">
        <f>IF(AND(N6&gt;0,N6&lt;10),"",IF(COUNTIF(L5:N7,1)+COUNTIF($L6:$T6,1)+COUNTIF(N$2:N$10,1)=0,1,"")&amp;IF(COUNTIF(L5:N7,2)+COUNTIF($L6:$T6,2)+COUNTIF(N$2:N$10,2)=0,2,"")&amp;IF(COUNTIF(L5:N7,3)+COUNTIF($L6:$T6,3)+COUNTIF(N$2:N$10,3)=0,3,"")&amp;IF(COUNTIF(L5:N7,4)+COUNTIF($L6:$T6,4)+COUNTIF(N$2:N$10,4)=0,4,"")&amp;IF(COUNTIF(L5:N7,5)+COUNTIF($L6:$T6,5)+COUNTIF(N$2:N$10,5)=0,5,"")&amp;IF(COUNTIF(L5:N7,6)+COUNTIF($L6:$T6,6)+COUNTIF(N$2:N$10,6)=0,6,"")&amp;IF(COUNTIF(L5:N7,7)+COUNTIF($L6:$T6,7)+COUNTIF(N$2:N$10,7)=0,7,"")&amp;IF(COUNTIF(L5:N7,8)+COUNTIF($L6:$T6,8)+COUNTIF(N$2:N$10,8)=0,8,"")&amp;IF(COUNTIF(L5:N7,9)+COUNTIF($L6:$T6,9)+COUNTIF(N$2:N$10,9)=0,9,""))</f>
        <v>18</v>
      </c>
      <c r="AK6" s="97">
        <f>IF(AND(O6&gt;0,O6&lt;10),"",IF(COUNTIF(O5:Q7,1)+COUNTIF($L6:$T6,1)+COUNTIF(O$2:O$10,1)=0,1,"")&amp;IF(COUNTIF(O5:Q7,2)+COUNTIF($L6:$T6,2)+COUNTIF(O$2:O$10,2)=0,2,"")&amp;IF(COUNTIF(O5:Q7,3)+COUNTIF($L6:$T6,3)+COUNTIF(O$2:O$10,3)=0,3,"")&amp;IF(COUNTIF(O5:Q7,4)+COUNTIF($L6:$T6,4)+COUNTIF(O$2:O$10,4)=0,4,"")&amp;IF(COUNTIF(O5:Q7,5)+COUNTIF($L6:$T6,5)+COUNTIF(O$2:O$10,5)=0,5,"")&amp;IF(COUNTIF(O5:Q7,6)+COUNTIF($L6:$T6,6)+COUNTIF(O$2:O$10,6)=0,6,"")&amp;IF(COUNTIF(O5:Q7,7)+COUNTIF($L6:$T6,7)+COUNTIF(O$2:O$10,7)=0,7,"")&amp;IF(COUNTIF(O5:Q7,8)+COUNTIF($L6:$T6,8)+COUNTIF(O$2:O$10,8)=0,8,"")&amp;IF(COUNTIF(O5:Q7,9)+COUNTIF($L6:$T6,9)+COUNTIF(O$2:O$10,9)=0,9,""))</f>
      </c>
      <c r="AL6" s="98" t="str">
        <f>IF(AND(P6&gt;0,P6&lt;10),"",IF(COUNTIF(O5:Q7,1)+COUNTIF($L6:$T6,1)+COUNTIF(P$2:P$10,1)=0,1,"")&amp;IF(COUNTIF(O5:Q7,2)+COUNTIF($L6:$T6,2)+COUNTIF(P$2:P$10,2)=0,2,"")&amp;IF(COUNTIF(O5:Q7,3)+COUNTIF($L6:$T6,3)+COUNTIF(P$2:P$10,3)=0,3,"")&amp;IF(COUNTIF(O5:Q7,4)+COUNTIF($L6:$T6,4)+COUNTIF(P$2:P$10,4)=0,4,"")&amp;IF(COUNTIF(O5:Q7,5)+COUNTIF($L6:$T6,5)+COUNTIF(P$2:P$10,5)=0,5,"")&amp;IF(COUNTIF(O5:Q7,6)+COUNTIF($L6:$T6,6)+COUNTIF(P$2:P$10,6)=0,6,"")&amp;IF(COUNTIF(O5:Q7,7)+COUNTIF($L6:$T6,7)+COUNTIF(P$2:P$10,7)=0,7,"")&amp;IF(COUNTIF(O5:Q7,8)+COUNTIF($L6:$T6,8)+COUNTIF(P$2:P$10,8)=0,8,"")&amp;IF(COUNTIF(O5:Q7,9)+COUNTIF($L6:$T6,9)+COUNTIF(P$2:P$10,9)=0,9,""))</f>
        <v>246</v>
      </c>
      <c r="AM6" s="99">
        <f>IF(AND(Q6&gt;0,Q6&lt;10),"",IF(COUNTIF(O5:Q7,1)+COUNTIF($L6:$T6,1)+COUNTIF(Q$2:Q$10,1)=0,1,"")&amp;IF(COUNTIF(O5:Q7,2)+COUNTIF($L6:$T6,2)+COUNTIF(Q$2:Q$10,2)=0,2,"")&amp;IF(COUNTIF(O5:Q7,3)+COUNTIF($L6:$T6,3)+COUNTIF(Q$2:Q$10,3)=0,3,"")&amp;IF(COUNTIF(O5:Q7,4)+COUNTIF($L6:$T6,4)+COUNTIF(Q$2:Q$10,4)=0,4,"")&amp;IF(COUNTIF(O5:Q7,5)+COUNTIF($L6:$T6,5)+COUNTIF(Q$2:Q$10,5)=0,5,"")&amp;IF(COUNTIF(O5:Q7,6)+COUNTIF($L6:$T6,6)+COUNTIF(Q$2:Q$10,6)=0,6,"")&amp;IF(COUNTIF(O5:Q7,7)+COUNTIF($L6:$T6,7)+COUNTIF(Q$2:Q$10,7)=0,7,"")&amp;IF(COUNTIF(O5:Q7,8)+COUNTIF($L6:$T6,8)+COUNTIF(Q$2:Q$10,8)=0,8,"")&amp;IF(COUNTIF(O5:Q7,9)+COUNTIF($L6:$T6,9)+COUNTIF(Q$2:Q$10,9)=0,9,""))</f>
      </c>
      <c r="AN6" s="100" t="str">
        <f>IF(AND(R6&gt;0,R6&lt;10),"",IF(COUNTIF(R5:T7,1)+COUNTIF($L6:$T6,1)+COUNTIF(R$2:R$10,1)=0,1,"")&amp;IF(COUNTIF(R5:T7,2)+COUNTIF($L6:$T6,2)+COUNTIF(R$2:R$10,2)=0,2,"")&amp;IF(COUNTIF(R5:T7,3)+COUNTIF($L6:$T6,3)+COUNTIF(R$2:R$10,3)=0,3,"")&amp;IF(COUNTIF(R5:T7,4)+COUNTIF($L6:$T6,4)+COUNTIF(R$2:R$10,4)=0,4,"")&amp;IF(COUNTIF(R5:T7,5)+COUNTIF($L6:$T6,5)+COUNTIF(R$2:R$10,5)=0,5,"")&amp;IF(COUNTIF(R5:T7,6)+COUNTIF($L6:$T6,6)+COUNTIF(R$2:R$10,6)=0,6,"")&amp;IF(COUNTIF(R5:T7,7)+COUNTIF($L6:$T6,7)+COUNTIF(R$2:R$10,7)=0,7,"")&amp;IF(COUNTIF(R5:T7,8)+COUNTIF($L6:$T6,8)+COUNTIF(R$2:R$10,8)=0,8,"")&amp;IF(COUNTIF(R5:T7,9)+COUNTIF($L6:$T6,9)+COUNTIF(R$2:R$10,9)=0,9,""))</f>
        <v>68</v>
      </c>
      <c r="AO6" s="101">
        <f>IF(AND(S6&gt;0,S6&lt;10),"",IF(COUNTIF(R5:T7,1)+COUNTIF($L6:$T6,1)+COUNTIF(S$2:S$10,1)=0,1,"")&amp;IF(COUNTIF(R5:T7,2)+COUNTIF($L6:$T6,2)+COUNTIF(S$2:S$10,2)=0,2,"")&amp;IF(COUNTIF(R5:T7,3)+COUNTIF($L6:$T6,3)+COUNTIF(S$2:S$10,3)=0,3,"")&amp;IF(COUNTIF(R5:T7,4)+COUNTIF($L6:$T6,4)+COUNTIF(S$2:S$10,4)=0,4,"")&amp;IF(COUNTIF(R5:T7,5)+COUNTIF($L6:$T6,5)+COUNTIF(S$2:S$10,5)=0,5,"")&amp;IF(COUNTIF(R5:T7,6)+COUNTIF($L6:$T6,6)+COUNTIF(S$2:S$10,6)=0,6,"")&amp;IF(COUNTIF(R5:T7,7)+COUNTIF($L6:$T6,7)+COUNTIF(S$2:S$10,7)=0,7,"")&amp;IF(COUNTIF(R5:T7,8)+COUNTIF($L6:$T6,8)+COUNTIF(S$2:S$10,8)=0,8,"")&amp;IF(COUNTIF(R5:T7,9)+COUNTIF($L6:$T6,9)+COUNTIF(S$2:S$10,9)=0,9,""))</f>
      </c>
      <c r="AP6" s="114" t="str">
        <f>IF(AND(T6&gt;0,T6&lt;10),"",IF(COUNTIF(R5:T7,1)+COUNTIF($L6:$T6,1)+COUNTIF(T$2:T$10,1)=0,1,"")&amp;IF(COUNTIF(R5:T7,2)+COUNTIF($L6:$T6,2)+COUNTIF(T$2:T$10,2)=0,2,"")&amp;IF(COUNTIF(R5:T7,3)+COUNTIF($L6:$T6,3)+COUNTIF(T$2:T$10,3)=0,3,"")&amp;IF(COUNTIF(R5:T7,4)+COUNTIF($L6:$T6,4)+COUNTIF(T$2:T$10,4)=0,4,"")&amp;IF(COUNTIF(R5:T7,5)+COUNTIF($L6:$T6,5)+COUNTIF(T$2:T$10,5)=0,5,"")&amp;IF(COUNTIF(R5:T7,6)+COUNTIF($L6:$T6,6)+COUNTIF(T$2:T$10,6)=0,6,"")&amp;IF(COUNTIF(R5:T7,7)+COUNTIF($L6:$T6,7)+COUNTIF(T$2:T$10,7)=0,7,"")&amp;IF(COUNTIF(R5:T7,8)+COUNTIF($L6:$T6,8)+COUNTIF(T$2:T$10,8)=0,8,"")&amp;IF(COUNTIF(R5:T7,9)+COUNTIF($L6:$T6,9)+COUNTIF(T$2:T$10,9)=0,9,""))</f>
        <v>8</v>
      </c>
    </row>
    <row r="7" spans="2:42" ht="16.5" customHeight="1">
      <c r="B7" s="87">
        <v>3</v>
      </c>
      <c r="C7" s="88">
        <v>6</v>
      </c>
      <c r="D7" s="89" t="s">
        <v>6</v>
      </c>
      <c r="E7" s="84" t="s">
        <v>6</v>
      </c>
      <c r="F7" s="85">
        <v>1</v>
      </c>
      <c r="G7" s="86" t="s">
        <v>6</v>
      </c>
      <c r="H7" s="87">
        <v>5</v>
      </c>
      <c r="I7" s="88" t="s">
        <v>6</v>
      </c>
      <c r="J7" s="89">
        <v>2</v>
      </c>
      <c r="K7" s="9"/>
      <c r="L7" s="52">
        <v>3</v>
      </c>
      <c r="M7" s="48">
        <v>6</v>
      </c>
      <c r="N7" s="53" t="s">
        <v>6</v>
      </c>
      <c r="O7" s="46" t="s">
        <v>6</v>
      </c>
      <c r="P7" s="47">
        <v>1</v>
      </c>
      <c r="Q7" s="49" t="s">
        <v>6</v>
      </c>
      <c r="R7" s="52">
        <v>5</v>
      </c>
      <c r="S7" s="48" t="s">
        <v>6</v>
      </c>
      <c r="T7" s="53">
        <v>2</v>
      </c>
      <c r="U7" s="132" t="s">
        <v>0</v>
      </c>
      <c r="V7" s="133">
        <f t="shared" si="0"/>
        <v>17</v>
      </c>
      <c r="W7" s="9"/>
      <c r="X7" s="310">
        <f t="shared" si="1"/>
        <v>0</v>
      </c>
      <c r="Y7" s="307">
        <f t="shared" si="2"/>
        <v>0</v>
      </c>
      <c r="Z7" s="308">
        <f t="shared" si="3"/>
        <v>0</v>
      </c>
      <c r="AA7" s="292">
        <f t="shared" si="4"/>
        <v>0</v>
      </c>
      <c r="AB7" s="293">
        <f t="shared" si="5"/>
        <v>0</v>
      </c>
      <c r="AC7" s="294">
        <f t="shared" si="6"/>
        <v>0</v>
      </c>
      <c r="AD7" s="306">
        <f t="shared" si="7"/>
        <v>0</v>
      </c>
      <c r="AE7" s="307">
        <f t="shared" si="8"/>
        <v>0</v>
      </c>
      <c r="AF7" s="309">
        <f t="shared" si="9"/>
        <v>0</v>
      </c>
      <c r="AG7" s="4"/>
      <c r="AH7" s="115">
        <f>IF(AND(L7&gt;0,L7&lt;10),"",IF(COUNTIF(L5:N7,1)+COUNTIF($L7:$T7,1)+COUNTIF(L$2:L$10,1)=0,1,"")&amp;IF(COUNTIF(L5:N7,2)+COUNTIF($L7:$T7,2)+COUNTIF(L$2:L$10,2)=0,2,"")&amp;IF(COUNTIF(L5:N7,3)+COUNTIF($L7:$T7,3)+COUNTIF(L$2:L$10,3)=0,3,"")&amp;IF(COUNTIF(L5:N7,4)+COUNTIF($L7:$T7,4)+COUNTIF(L$2:L$10,4)=0,4,"")&amp;IF(COUNTIF(L5:N7,5)+COUNTIF($L7:$T7,5)+COUNTIF(L$2:L$10,5)=0,5,"")&amp;IF(COUNTIF(L5:N7,6)+COUNTIF($L7:$T7,6)+COUNTIF(L$2:L$10,6)=0,6,"")&amp;IF(COUNTIF(L5:N7,7)+COUNTIF($L7:$T7,7)+COUNTIF(L$2:L$10,7)=0,7,"")&amp;IF(COUNTIF(L5:N7,8)+COUNTIF($L7:$T7,8)+COUNTIF(L$2:L$10,8)=0,8,"")&amp;IF(COUNTIF(L5:N7,9)+COUNTIF($L7:$T7,9)+COUNTIF(L$2:L$10,9)=0,9,""))</f>
      </c>
      <c r="AI7" s="106">
        <f>IF(AND(M7&gt;0,M7&lt;10),"",IF(COUNTIF(L5:N7,1)+COUNTIF($L7:$T7,1)+COUNTIF(M$2:M$10,1)=0,1,"")&amp;IF(COUNTIF(L5:N7,2)+COUNTIF($L7:$T7,2)+COUNTIF(M$2:M$10,2)=0,2,"")&amp;IF(COUNTIF(L5:N7,3)+COUNTIF($L7:$T7,3)+COUNTIF(M$2:M$10,3)=0,3,"")&amp;IF(COUNTIF(L5:N7,4)+COUNTIF($L7:$T7,4)+COUNTIF(M$2:M$10,4)=0,4,"")&amp;IF(COUNTIF(L5:N7,5)+COUNTIF($L7:$T7,5)+COUNTIF(M$2:M$10,5)=0,5,"")&amp;IF(COUNTIF(L5:N7,6)+COUNTIF($L7:$T7,6)+COUNTIF(M$2:M$10,6)=0,6,"")&amp;IF(COUNTIF(L5:N7,7)+COUNTIF($L7:$T7,7)+COUNTIF(M$2:M$10,7)=0,7,"")&amp;IF(COUNTIF(L5:N7,8)+COUNTIF($L7:$T7,8)+COUNTIF(M$2:M$10,8)=0,8,"")&amp;IF(COUNTIF(L5:N7,9)+COUNTIF($L7:$T7,9)+COUNTIF(M$2:M$10,9)=0,9,""))</f>
      </c>
      <c r="AJ7" s="107" t="str">
        <f>IF(AND(N7&gt;0,N7&lt;10),"",IF(COUNTIF(L5:N7,1)+COUNTIF($L7:$T7,1)+COUNTIF(N$2:N$10,1)=0,1,"")&amp;IF(COUNTIF(L5:N7,2)+COUNTIF($L7:$T7,2)+COUNTIF(N$2:N$10,2)=0,2,"")&amp;IF(COUNTIF(L5:N7,3)+COUNTIF($L7:$T7,3)+COUNTIF(N$2:N$10,3)=0,3,"")&amp;IF(COUNTIF(L5:N7,4)+COUNTIF($L7:$T7,4)+COUNTIF(N$2:N$10,4)=0,4,"")&amp;IF(COUNTIF(L5:N7,5)+COUNTIF($L7:$T7,5)+COUNTIF(N$2:N$10,5)=0,5,"")&amp;IF(COUNTIF(L5:N7,6)+COUNTIF($L7:$T7,6)+COUNTIF(N$2:N$10,6)=0,6,"")&amp;IF(COUNTIF(L5:N7,7)+COUNTIF($L7:$T7,7)+COUNTIF(N$2:N$10,7)=0,7,"")&amp;IF(COUNTIF(L5:N7,8)+COUNTIF($L7:$T7,8)+COUNTIF(N$2:N$10,8)=0,8,"")&amp;IF(COUNTIF(L5:N7,9)+COUNTIF($L7:$T7,9)+COUNTIF(N$2:N$10,9)=0,9,""))</f>
        <v>8</v>
      </c>
      <c r="AK7" s="103" t="str">
        <f>IF(AND(O7&gt;0,O7&lt;10),"",IF(COUNTIF(O5:Q7,1)+COUNTIF($L7:$T7,1)+COUNTIF(O$2:O$10,1)=0,1,"")&amp;IF(COUNTIF(O5:Q7,2)+COUNTIF($L7:$T7,2)+COUNTIF(O$2:O$10,2)=0,2,"")&amp;IF(COUNTIF(O5:Q7,3)+COUNTIF($L7:$T7,3)+COUNTIF(O$2:O$10,3)=0,3,"")&amp;IF(COUNTIF(O5:Q7,4)+COUNTIF($L7:$T7,4)+COUNTIF(O$2:O$10,4)=0,4,"")&amp;IF(COUNTIF(O5:Q7,5)+COUNTIF($L7:$T7,5)+COUNTIF(O$2:O$10,5)=0,5,"")&amp;IF(COUNTIF(O5:Q7,6)+COUNTIF($L7:$T7,6)+COUNTIF(O$2:O$10,6)=0,6,"")&amp;IF(COUNTIF(O5:Q7,7)+COUNTIF($L7:$T7,7)+COUNTIF(O$2:O$10,7)=0,7,"")&amp;IF(COUNTIF(O5:Q7,8)+COUNTIF($L7:$T7,8)+COUNTIF(O$2:O$10,8)=0,8,"")&amp;IF(COUNTIF(O5:Q7,9)+COUNTIF($L7:$T7,9)+COUNTIF(O$2:O$10,9)=0,9,""))</f>
        <v>4</v>
      </c>
      <c r="AL7" s="104">
        <f>IF(AND(P7&gt;0,P7&lt;10),"",IF(COUNTIF(O5:Q7,1)+COUNTIF($L7:$T7,1)+COUNTIF(P$2:P$10,1)=0,1,"")&amp;IF(COUNTIF(O5:Q7,2)+COUNTIF($L7:$T7,2)+COUNTIF(P$2:P$10,2)=0,2,"")&amp;IF(COUNTIF(O5:Q7,3)+COUNTIF($L7:$T7,3)+COUNTIF(P$2:P$10,3)=0,3,"")&amp;IF(COUNTIF(O5:Q7,4)+COUNTIF($L7:$T7,4)+COUNTIF(P$2:P$10,4)=0,4,"")&amp;IF(COUNTIF(O5:Q7,5)+COUNTIF($L7:$T7,5)+COUNTIF(P$2:P$10,5)=0,5,"")&amp;IF(COUNTIF(O5:Q7,6)+COUNTIF($L7:$T7,6)+COUNTIF(P$2:P$10,6)=0,6,"")&amp;IF(COUNTIF(O5:Q7,7)+COUNTIF($L7:$T7,7)+COUNTIF(P$2:P$10,7)=0,7,"")&amp;IF(COUNTIF(O5:Q7,8)+COUNTIF($L7:$T7,8)+COUNTIF(P$2:P$10,8)=0,8,"")&amp;IF(COUNTIF(O5:Q7,9)+COUNTIF($L7:$T7,9)+COUNTIF(P$2:P$10,9)=0,9,""))</f>
      </c>
      <c r="AM7" s="105" t="str">
        <f>IF(AND(Q7&gt;0,Q7&lt;10),"",IF(COUNTIF(O5:Q7,1)+COUNTIF($L7:$T7,1)+COUNTIF(Q$2:Q$10,1)=0,1,"")&amp;IF(COUNTIF(O5:Q7,2)+COUNTIF($L7:$T7,2)+COUNTIF(Q$2:Q$10,2)=0,2,"")&amp;IF(COUNTIF(O5:Q7,3)+COUNTIF($L7:$T7,3)+COUNTIF(Q$2:Q$10,3)=0,3,"")&amp;IF(COUNTIF(O5:Q7,4)+COUNTIF($L7:$T7,4)+COUNTIF(Q$2:Q$10,4)=0,4,"")&amp;IF(COUNTIF(O5:Q7,5)+COUNTIF($L7:$T7,5)+COUNTIF(Q$2:Q$10,5)=0,5,"")&amp;IF(COUNTIF(O5:Q7,6)+COUNTIF($L7:$T7,6)+COUNTIF(Q$2:Q$10,6)=0,6,"")&amp;IF(COUNTIF(O5:Q7,7)+COUNTIF($L7:$T7,7)+COUNTIF(Q$2:Q$10,7)=0,7,"")&amp;IF(COUNTIF(O5:Q7,8)+COUNTIF($L7:$T7,8)+COUNTIF(Q$2:Q$10,8)=0,8,"")&amp;IF(COUNTIF(O5:Q7,9)+COUNTIF($L7:$T7,9)+COUNTIF(Q$2:Q$10,9)=0,9,""))</f>
        <v>47</v>
      </c>
      <c r="AN7" s="90">
        <f>IF(AND(R7&gt;0,R7&lt;10),"",IF(COUNTIF(R5:T7,1)+COUNTIF($L7:$T7,1)+COUNTIF(R$2:R$10,1)=0,1,"")&amp;IF(COUNTIF(R5:T7,2)+COUNTIF($L7:$T7,2)+COUNTIF(R$2:R$10,2)=0,2,"")&amp;IF(COUNTIF(R5:T7,3)+COUNTIF($L7:$T7,3)+COUNTIF(R$2:R$10,3)=0,3,"")&amp;IF(COUNTIF(R5:T7,4)+COUNTIF($L7:$T7,4)+COUNTIF(R$2:R$10,4)=0,4,"")&amp;IF(COUNTIF(R5:T7,5)+COUNTIF($L7:$T7,5)+COUNTIF(R$2:R$10,5)=0,5,"")&amp;IF(COUNTIF(R5:T7,6)+COUNTIF($L7:$T7,6)+COUNTIF(R$2:R$10,6)=0,6,"")&amp;IF(COUNTIF(R5:T7,7)+COUNTIF($L7:$T7,7)+COUNTIF(R$2:R$10,7)=0,7,"")&amp;IF(COUNTIF(R5:T7,8)+COUNTIF($L7:$T7,8)+COUNTIF(R$2:R$10,8)=0,8,"")&amp;IF(COUNTIF(R5:T7,9)+COUNTIF($L7:$T7,9)+COUNTIF(R$2:R$10,9)=0,9,""))</f>
      </c>
      <c r="AO7" s="106" t="str">
        <f>IF(AND(S7&gt;0,S7&lt;10),"",IF(COUNTIF(R5:T7,1)+COUNTIF($L7:$T7,1)+COUNTIF(S$2:S$10,1)=0,1,"")&amp;IF(COUNTIF(R5:T7,2)+COUNTIF($L7:$T7,2)+COUNTIF(S$2:S$10,2)=0,2,"")&amp;IF(COUNTIF(R5:T7,3)+COUNTIF($L7:$T7,3)+COUNTIF(S$2:S$10,3)=0,3,"")&amp;IF(COUNTIF(R5:T7,4)+COUNTIF($L7:$T7,4)+COUNTIF(S$2:S$10,4)=0,4,"")&amp;IF(COUNTIF(R5:T7,5)+COUNTIF($L7:$T7,5)+COUNTIF(S$2:S$10,5)=0,5,"")&amp;IF(COUNTIF(R5:T7,6)+COUNTIF($L7:$T7,6)+COUNTIF(S$2:S$10,6)=0,6,"")&amp;IF(COUNTIF(R5:T7,7)+COUNTIF($L7:$T7,7)+COUNTIF(S$2:S$10,7)=0,7,"")&amp;IF(COUNTIF(R5:T7,8)+COUNTIF($L7:$T7,8)+COUNTIF(S$2:S$10,8)=0,8,"")&amp;IF(COUNTIF(R5:T7,9)+COUNTIF($L7:$T7,9)+COUNTIF(S$2:S$10,9)=0,9,""))</f>
        <v>89</v>
      </c>
      <c r="AP7" s="116">
        <f>IF(AND(T7&gt;0,T7&lt;10),"",IF(COUNTIF(R5:T7,1)+COUNTIF($L7:$T7,1)+COUNTIF(T$2:T$10,1)=0,1,"")&amp;IF(COUNTIF(R5:T7,2)+COUNTIF($L7:$T7,2)+COUNTIF(T$2:T$10,2)=0,2,"")&amp;IF(COUNTIF(R5:T7,3)+COUNTIF($L7:$T7,3)+COUNTIF(T$2:T$10,3)=0,3,"")&amp;IF(COUNTIF(R5:T7,4)+COUNTIF($L7:$T7,4)+COUNTIF(T$2:T$10,4)=0,4,"")&amp;IF(COUNTIF(R5:T7,5)+COUNTIF($L7:$T7,5)+COUNTIF(T$2:T$10,5)=0,5,"")&amp;IF(COUNTIF(R5:T7,6)+COUNTIF($L7:$T7,6)+COUNTIF(T$2:T$10,6)=0,6,"")&amp;IF(COUNTIF(R5:T7,7)+COUNTIF($L7:$T7,7)+COUNTIF(T$2:T$10,7)=0,7,"")&amp;IF(COUNTIF(R5:T7,8)+COUNTIF($L7:$T7,8)+COUNTIF(T$2:T$10,8)=0,8,"")&amp;IF(COUNTIF(R5:T7,9)+COUNTIF($L7:$T7,9)+COUNTIF(T$2:T$10,9)=0,9,""))</f>
      </c>
    </row>
    <row r="8" spans="2:42" ht="16.5" customHeight="1">
      <c r="B8" s="72">
        <v>1</v>
      </c>
      <c r="C8" s="73">
        <v>4</v>
      </c>
      <c r="D8" s="74" t="s">
        <v>6</v>
      </c>
      <c r="E8" s="75">
        <v>2</v>
      </c>
      <c r="F8" s="76">
        <v>5</v>
      </c>
      <c r="G8" s="77" t="s">
        <v>6</v>
      </c>
      <c r="H8" s="72">
        <v>3</v>
      </c>
      <c r="I8" s="73" t="s">
        <v>6</v>
      </c>
      <c r="J8" s="74">
        <v>6</v>
      </c>
      <c r="K8" s="9"/>
      <c r="L8" s="36">
        <v>1</v>
      </c>
      <c r="M8" s="37">
        <v>4</v>
      </c>
      <c r="N8" s="39" t="s">
        <v>6</v>
      </c>
      <c r="O8" s="50">
        <v>2</v>
      </c>
      <c r="P8" s="38">
        <v>5</v>
      </c>
      <c r="Q8" s="51" t="s">
        <v>6</v>
      </c>
      <c r="R8" s="36">
        <v>3</v>
      </c>
      <c r="S8" s="37" t="s">
        <v>6</v>
      </c>
      <c r="T8" s="39">
        <v>6</v>
      </c>
      <c r="U8" s="128" t="s">
        <v>0</v>
      </c>
      <c r="V8" s="129">
        <f t="shared" si="0"/>
        <v>21</v>
      </c>
      <c r="W8" s="9"/>
      <c r="X8" s="287">
        <f t="shared" si="1"/>
        <v>0</v>
      </c>
      <c r="Y8" s="288">
        <f t="shared" si="2"/>
        <v>0</v>
      </c>
      <c r="Z8" s="289">
        <f t="shared" si="3"/>
        <v>0</v>
      </c>
      <c r="AA8" s="314">
        <f t="shared" si="4"/>
        <v>0</v>
      </c>
      <c r="AB8" s="312">
        <f t="shared" si="5"/>
        <v>0</v>
      </c>
      <c r="AC8" s="313">
        <f t="shared" si="6"/>
        <v>0</v>
      </c>
      <c r="AD8" s="287">
        <f t="shared" si="7"/>
        <v>0</v>
      </c>
      <c r="AE8" s="288">
        <f t="shared" si="8"/>
        <v>0</v>
      </c>
      <c r="AF8" s="289">
        <f t="shared" si="9"/>
        <v>0</v>
      </c>
      <c r="AG8" s="4"/>
      <c r="AH8" s="91">
        <f>IF(AND(L8&gt;0,L8&lt;10),"",IF(COUNTIF(L8:N10,1)+COUNTIF($L8:$T8,1)+COUNTIF(L$2:L$10,1)=0,1,"")&amp;IF(COUNTIF(L8:N10,2)+COUNTIF($L8:$T8,2)+COUNTIF(L$2:L$10,2)=0,2,"")&amp;IF(COUNTIF(L8:N10,3)+COUNTIF($L8:$T8,3)+COUNTIF(L$2:L$10,3)=0,3,"")&amp;IF(COUNTIF(L8:N10,4)+COUNTIF($L8:$T8,4)+COUNTIF(L$2:L$10,4)=0,4,"")&amp;IF(COUNTIF(L8:N10,5)+COUNTIF($L8:$T8,5)+COUNTIF(L$2:L$10,5)=0,5,"")&amp;IF(COUNTIF(L8:N10,6)+COUNTIF($L8:$T8,6)+COUNTIF(L$2:L$10,6)=0,6,"")&amp;IF(COUNTIF(L8:N10,7)+COUNTIF($L8:$T8,7)+COUNTIF(L$2:L$10,7)=0,7,"")&amp;IF(COUNTIF(L8:N10,8)+COUNTIF($L8:$T8,8)+COUNTIF(L$2:L$10,8)=0,8,"")&amp;IF(COUNTIF(L8:N10,9)+COUNTIF($L8:$T8,9)+COUNTIF(L$2:L$10,9)=0,9,""))</f>
      </c>
      <c r="AI8" s="92">
        <f>IF(AND(M8&gt;0,M8&lt;10),"",IF(COUNTIF(L8:N10,1)+COUNTIF($L8:$T8,1)+COUNTIF(M$2:M$10,1)=0,1,"")&amp;IF(COUNTIF(L8:N10,2)+COUNTIF($L8:$T8,2)+COUNTIF(M$2:M$10,2)=0,2,"")&amp;IF(COUNTIF(L8:N10,3)+COUNTIF($L8:$T8,3)+COUNTIF(M$2:M$10,3)=0,3,"")&amp;IF(COUNTIF(L8:N10,4)+COUNTIF($L8:$T8,4)+COUNTIF(M$2:M$10,4)=0,4,"")&amp;IF(COUNTIF(L8:N10,5)+COUNTIF($L8:$T8,5)+COUNTIF(M$2:M$10,5)=0,5,"")&amp;IF(COUNTIF(L8:N10,6)+COUNTIF($L8:$T8,6)+COUNTIF(M$2:M$10,6)=0,6,"")&amp;IF(COUNTIF(L8:N10,7)+COUNTIF($L8:$T8,7)+COUNTIF(M$2:M$10,7)=0,7,"")&amp;IF(COUNTIF(L8:N10,8)+COUNTIF($L8:$T8,8)+COUNTIF(M$2:M$10,8)=0,8,"")&amp;IF(COUNTIF(L8:N10,9)+COUNTIF($L8:$T8,9)+COUNTIF(M$2:M$10,9)=0,9,""))</f>
      </c>
      <c r="AJ8" s="93" t="str">
        <f>IF(AND(N8&gt;0,N8&lt;10),"",IF(COUNTIF(L8:N10,1)+COUNTIF($L8:$T8,1)+COUNTIF(N$2:N$10,1)=0,1,"")&amp;IF(COUNTIF(L8:N10,2)+COUNTIF($L8:$T8,2)+COUNTIF(N$2:N$10,2)=0,2,"")&amp;IF(COUNTIF(L8:N10,3)+COUNTIF($L8:$T8,3)+COUNTIF(N$2:N$10,3)=0,3,"")&amp;IF(COUNTIF(L8:N10,4)+COUNTIF($L8:$T8,4)+COUNTIF(N$2:N$10,4)=0,4,"")&amp;IF(COUNTIF(L8:N10,5)+COUNTIF($L8:$T8,5)+COUNTIF(N$2:N$10,5)=0,5,"")&amp;IF(COUNTIF(L8:N10,6)+COUNTIF($L8:$T8,6)+COUNTIF(N$2:N$10,6)=0,6,"")&amp;IF(COUNTIF(L8:N10,7)+COUNTIF($L8:$T8,7)+COUNTIF(N$2:N$10,7)=0,7,"")&amp;IF(COUNTIF(L8:N10,8)+COUNTIF($L8:$T8,8)+COUNTIF(N$2:N$10,8)=0,8,"")&amp;IF(COUNTIF(L8:N10,9)+COUNTIF($L8:$T8,9)+COUNTIF(N$2:N$10,9)=0,9,""))</f>
        <v>7</v>
      </c>
      <c r="AK8" s="111">
        <f>IF(AND(O8&gt;0,O8&lt;10),"",IF(COUNTIF(O8:Q10,1)+COUNTIF($L8:$T8,1)+COUNTIF(O$2:O$10,1)=0,1,"")&amp;IF(COUNTIF(O8:Q10,2)+COUNTIF($L8:$T8,2)+COUNTIF(O$2:O$10,2)=0,2,"")&amp;IF(COUNTIF(O8:Q10,3)+COUNTIF($L8:$T8,3)+COUNTIF(O$2:O$10,3)=0,3,"")&amp;IF(COUNTIF(O8:Q10,4)+COUNTIF($L8:$T8,4)+COUNTIF(O$2:O$10,4)=0,4,"")&amp;IF(COUNTIF(O8:Q10,5)+COUNTIF($L8:$T8,5)+COUNTIF(O$2:O$10,5)=0,5,"")&amp;IF(COUNTIF(O8:Q10,6)+COUNTIF($L8:$T8,6)+COUNTIF(O$2:O$10,6)=0,6,"")&amp;IF(COUNTIF(O8:Q10,7)+COUNTIF($L8:$T8,7)+COUNTIF(O$2:O$10,7)=0,7,"")&amp;IF(COUNTIF(O8:Q10,8)+COUNTIF($L8:$T8,8)+COUNTIF(O$2:O$10,8)=0,8,"")&amp;IF(COUNTIF(O8:Q10,9)+COUNTIF($L8:$T8,9)+COUNTIF(O$2:O$10,9)=0,9,""))</f>
      </c>
      <c r="AL8" s="109">
        <f>IF(AND(P8&gt;0,P8&lt;10),"",IF(COUNTIF(O8:Q10,1)+COUNTIF($L8:$T8,1)+COUNTIF(P$2:P$10,1)=0,1,"")&amp;IF(COUNTIF(O8:Q10,2)+COUNTIF($L8:$T8,2)+COUNTIF(P$2:P$10,2)=0,2,"")&amp;IF(COUNTIF(O8:Q10,3)+COUNTIF($L8:$T8,3)+COUNTIF(P$2:P$10,3)=0,3,"")&amp;IF(COUNTIF(O8:Q10,4)+COUNTIF($L8:$T8,4)+COUNTIF(P$2:P$10,4)=0,4,"")&amp;IF(COUNTIF(O8:Q10,5)+COUNTIF($L8:$T8,5)+COUNTIF(P$2:P$10,5)=0,5,"")&amp;IF(COUNTIF(O8:Q10,6)+COUNTIF($L8:$T8,6)+COUNTIF(P$2:P$10,6)=0,6,"")&amp;IF(COUNTIF(O8:Q10,7)+COUNTIF($L8:$T8,7)+COUNTIF(P$2:P$10,7)=0,7,"")&amp;IF(COUNTIF(O8:Q10,8)+COUNTIF($L8:$T8,8)+COUNTIF(P$2:P$10,8)=0,8,"")&amp;IF(COUNTIF(O8:Q10,9)+COUNTIF($L8:$T8,9)+COUNTIF(P$2:P$10,9)=0,9,""))</f>
      </c>
      <c r="AM8" s="110" t="str">
        <f>IF(AND(Q8&gt;0,Q8&lt;10),"",IF(COUNTIF(O8:Q10,1)+COUNTIF($L8:$T8,1)+COUNTIF(Q$2:Q$10,1)=0,1,"")&amp;IF(COUNTIF(O8:Q10,2)+COUNTIF($L8:$T8,2)+COUNTIF(Q$2:Q$10,2)=0,2,"")&amp;IF(COUNTIF(O8:Q10,3)+COUNTIF($L8:$T8,3)+COUNTIF(Q$2:Q$10,3)=0,3,"")&amp;IF(COUNTIF(O8:Q10,4)+COUNTIF($L8:$T8,4)+COUNTIF(Q$2:Q$10,4)=0,4,"")&amp;IF(COUNTIF(O8:Q10,5)+COUNTIF($L8:$T8,5)+COUNTIF(Q$2:Q$10,5)=0,5,"")&amp;IF(COUNTIF(O8:Q10,6)+COUNTIF($L8:$T8,6)+COUNTIF(Q$2:Q$10,6)=0,6,"")&amp;IF(COUNTIF(O8:Q10,7)+COUNTIF($L8:$T8,7)+COUNTIF(Q$2:Q$10,7)=0,7,"")&amp;IF(COUNTIF(O8:Q10,8)+COUNTIF($L8:$T8,8)+COUNTIF(Q$2:Q$10,8)=0,8,"")&amp;IF(COUNTIF(O8:Q10,9)+COUNTIF($L8:$T8,9)+COUNTIF(Q$2:Q$10,9)=0,9,""))</f>
        <v>9</v>
      </c>
      <c r="AN8" s="91">
        <f>IF(AND(R8&gt;0,R8&lt;10),"",IF(COUNTIF(R8:T10,1)+COUNTIF($L8:$T8,1)+COUNTIF(R$2:R$10,1)=0,1,"")&amp;IF(COUNTIF(R8:T10,2)+COUNTIF($L8:$T8,2)+COUNTIF(R$2:R$10,2)=0,2,"")&amp;IF(COUNTIF(R8:T10,3)+COUNTIF($L8:$T8,3)+COUNTIF(R$2:R$10,3)=0,3,"")&amp;IF(COUNTIF(R8:T10,4)+COUNTIF($L8:$T8,4)+COUNTIF(R$2:R$10,4)=0,4,"")&amp;IF(COUNTIF(R8:T10,5)+COUNTIF($L8:$T8,5)+COUNTIF(R$2:R$10,5)=0,5,"")&amp;IF(COUNTIF(R8:T10,6)+COUNTIF($L8:$T8,6)+COUNTIF(R$2:R$10,6)=0,6,"")&amp;IF(COUNTIF(R8:T10,7)+COUNTIF($L8:$T8,7)+COUNTIF(R$2:R$10,7)=0,7,"")&amp;IF(COUNTIF(R8:T10,8)+COUNTIF($L8:$T8,8)+COUNTIF(R$2:R$10,8)=0,8,"")&amp;IF(COUNTIF(R8:T10,9)+COUNTIF($L8:$T8,9)+COUNTIF(R$2:R$10,9)=0,9,""))</f>
      </c>
      <c r="AO8" s="92" t="str">
        <f>IF(AND(S8&gt;0,S8&lt;10),"",IF(COUNTIF(R8:T10,1)+COUNTIF($L8:$T8,1)+COUNTIF(S$2:S$10,1)=0,1,"")&amp;IF(COUNTIF(R8:T10,2)+COUNTIF($L8:$T8,2)+COUNTIF(S$2:S$10,2)=0,2,"")&amp;IF(COUNTIF(R8:T10,3)+COUNTIF($L8:$T8,3)+COUNTIF(S$2:S$10,3)=0,3,"")&amp;IF(COUNTIF(R8:T10,4)+COUNTIF($L8:$T8,4)+COUNTIF(S$2:S$10,4)=0,4,"")&amp;IF(COUNTIF(R8:T10,5)+COUNTIF($L8:$T8,5)+COUNTIF(S$2:S$10,5)=0,5,"")&amp;IF(COUNTIF(R8:T10,6)+COUNTIF($L8:$T8,6)+COUNTIF(S$2:S$10,6)=0,6,"")&amp;IF(COUNTIF(R8:T10,7)+COUNTIF($L8:$T8,7)+COUNTIF(S$2:S$10,7)=0,7,"")&amp;IF(COUNTIF(R8:T10,8)+COUNTIF($L8:$T8,8)+COUNTIF(S$2:S$10,8)=0,8,"")&amp;IF(COUNTIF(R8:T10,9)+COUNTIF($L8:$T8,9)+COUNTIF(S$2:S$10,9)=0,9,""))</f>
        <v>8</v>
      </c>
      <c r="AP8" s="93">
        <f>IF(AND(T8&gt;0,T8&lt;10),"",IF(COUNTIF(R8:T10,1)+COUNTIF($L8:$T8,1)+COUNTIF(T$2:T$10,1)=0,1,"")&amp;IF(COUNTIF(R8:T10,2)+COUNTIF($L8:$T8,2)+COUNTIF(T$2:T$10,2)=0,2,"")&amp;IF(COUNTIF(R8:T10,3)+COUNTIF($L8:$T8,3)+COUNTIF(T$2:T$10,3)=0,3,"")&amp;IF(COUNTIF(R8:T10,4)+COUNTIF($L8:$T8,4)+COUNTIF(T$2:T$10,4)=0,4,"")&amp;IF(COUNTIF(R8:T10,5)+COUNTIF($L8:$T8,5)+COUNTIF(T$2:T$10,5)=0,5,"")&amp;IF(COUNTIF(R8:T10,6)+COUNTIF($L8:$T8,6)+COUNTIF(T$2:T$10,6)=0,6,"")&amp;IF(COUNTIF(R8:T10,7)+COUNTIF($L8:$T8,7)+COUNTIF(T$2:T$10,7)=0,7,"")&amp;IF(COUNTIF(R8:T10,8)+COUNTIF($L8:$T8,8)+COUNTIF(T$2:T$10,8)=0,8,"")&amp;IF(COUNTIF(R8:T10,9)+COUNTIF($L8:$T8,9)+COUNTIF(T$2:T$10,9)=0,9,""))</f>
      </c>
    </row>
    <row r="9" spans="2:42" ht="16.5" customHeight="1">
      <c r="B9" s="78">
        <v>8</v>
      </c>
      <c r="C9" s="79">
        <v>3</v>
      </c>
      <c r="D9" s="80" t="s">
        <v>6</v>
      </c>
      <c r="E9" s="81">
        <v>1</v>
      </c>
      <c r="F9" s="82">
        <v>7</v>
      </c>
      <c r="G9" s="83" t="s">
        <v>6</v>
      </c>
      <c r="H9" s="78">
        <v>9</v>
      </c>
      <c r="I9" s="79" t="s">
        <v>6</v>
      </c>
      <c r="J9" s="80">
        <v>5</v>
      </c>
      <c r="K9" s="123"/>
      <c r="L9" s="40">
        <v>8</v>
      </c>
      <c r="M9" s="41">
        <v>3</v>
      </c>
      <c r="N9" s="43" t="s">
        <v>6</v>
      </c>
      <c r="O9" s="44">
        <v>1</v>
      </c>
      <c r="P9" s="42">
        <v>7</v>
      </c>
      <c r="Q9" s="45" t="s">
        <v>6</v>
      </c>
      <c r="R9" s="40">
        <v>9</v>
      </c>
      <c r="S9" s="41" t="s">
        <v>6</v>
      </c>
      <c r="T9" s="43">
        <v>5</v>
      </c>
      <c r="U9" s="130" t="s">
        <v>0</v>
      </c>
      <c r="V9" s="131">
        <f t="shared" si="0"/>
        <v>33</v>
      </c>
      <c r="W9" s="9"/>
      <c r="X9" s="290">
        <f t="shared" si="1"/>
        <v>0</v>
      </c>
      <c r="Y9" s="286">
        <f t="shared" si="2"/>
        <v>0</v>
      </c>
      <c r="Z9" s="291">
        <f t="shared" si="3"/>
        <v>0</v>
      </c>
      <c r="AA9" s="304">
        <f t="shared" si="4"/>
        <v>0</v>
      </c>
      <c r="AB9" s="296">
        <f t="shared" si="5"/>
        <v>0</v>
      </c>
      <c r="AC9" s="300">
        <f t="shared" si="6"/>
        <v>0</v>
      </c>
      <c r="AD9" s="290">
        <f t="shared" si="7"/>
        <v>0</v>
      </c>
      <c r="AE9" s="286">
        <f t="shared" si="8"/>
        <v>0</v>
      </c>
      <c r="AF9" s="291">
        <f t="shared" si="9"/>
        <v>0</v>
      </c>
      <c r="AG9" s="4"/>
      <c r="AH9" s="97">
        <f>IF(AND(L9&gt;0,L9&lt;10),"",IF(COUNTIF(L8:N10,1)+COUNTIF($L9:$T9,1)+COUNTIF(L$2:L$10,1)=0,1,"")&amp;IF(COUNTIF(L8:N10,2)+COUNTIF($L9:$T9,2)+COUNTIF(L$2:L$10,2)=0,2,"")&amp;IF(COUNTIF(L8:N10,3)+COUNTIF($L9:$T9,3)+COUNTIF(L$2:L$10,3)=0,3,"")&amp;IF(COUNTIF(L8:N10,4)+COUNTIF($L9:$T9,4)+COUNTIF(L$2:L$10,4)=0,4,"")&amp;IF(COUNTIF(L8:N10,5)+COUNTIF($L9:$T9,5)+COUNTIF(L$2:L$10,5)=0,5,"")&amp;IF(COUNTIF(L8:N10,6)+COUNTIF($L9:$T9,6)+COUNTIF(L$2:L$10,6)=0,6,"")&amp;IF(COUNTIF(L8:N10,7)+COUNTIF($L9:$T9,7)+COUNTIF(L$2:L$10,7)=0,7,"")&amp;IF(COUNTIF(L8:N10,8)+COUNTIF($L9:$T9,8)+COUNTIF(L$2:L$10,8)=0,8,"")&amp;IF(COUNTIF(L8:N10,9)+COUNTIF($L9:$T9,9)+COUNTIF(L$2:L$10,9)=0,9,""))</f>
      </c>
      <c r="AI9" s="98">
        <f>IF(AND(M9&gt;0,M9&lt;10),"",IF(COUNTIF(L8:N10,1)+COUNTIF($L9:$T9,1)+COUNTIF(M$2:M$10,1)=0,1,"")&amp;IF(COUNTIF(L8:N10,2)+COUNTIF($L9:$T9,2)+COUNTIF(M$2:M$10,2)=0,2,"")&amp;IF(COUNTIF(L8:N10,3)+COUNTIF($L9:$T9,3)+COUNTIF(M$2:M$10,3)=0,3,"")&amp;IF(COUNTIF(L8:N10,4)+COUNTIF($L9:$T9,4)+COUNTIF(M$2:M$10,4)=0,4,"")&amp;IF(COUNTIF(L8:N10,5)+COUNTIF($L9:$T9,5)+COUNTIF(M$2:M$10,5)=0,5,"")&amp;IF(COUNTIF(L8:N10,6)+COUNTIF($L9:$T9,6)+COUNTIF(M$2:M$10,6)=0,6,"")&amp;IF(COUNTIF(L8:N10,7)+COUNTIF($L9:$T9,7)+COUNTIF(M$2:M$10,7)=0,7,"")&amp;IF(COUNTIF(L8:N10,8)+COUNTIF($L9:$T9,8)+COUNTIF(M$2:M$10,8)=0,8,"")&amp;IF(COUNTIF(L8:N10,9)+COUNTIF($L9:$T9,9)+COUNTIF(M$2:M$10,9)=0,9,""))</f>
      </c>
      <c r="AJ9" s="99" t="str">
        <f>IF(AND(N9&gt;0,N9&lt;10),"",IF(COUNTIF(L8:N10,1)+COUNTIF($L9:$T9,1)+COUNTIF(N$2:N$10,1)=0,1,"")&amp;IF(COUNTIF(L8:N10,2)+COUNTIF($L9:$T9,2)+COUNTIF(N$2:N$10,2)=0,2,"")&amp;IF(COUNTIF(L8:N10,3)+COUNTIF($L9:$T9,3)+COUNTIF(N$2:N$10,3)=0,3,"")&amp;IF(COUNTIF(L8:N10,4)+COUNTIF($L9:$T9,4)+COUNTIF(N$2:N$10,4)=0,4,"")&amp;IF(COUNTIF(L8:N10,5)+COUNTIF($L9:$T9,5)+COUNTIF(N$2:N$10,5)=0,5,"")&amp;IF(COUNTIF(L8:N10,6)+COUNTIF($L9:$T9,6)+COUNTIF(N$2:N$10,6)=0,6,"")&amp;IF(COUNTIF(L8:N10,7)+COUNTIF($L9:$T9,7)+COUNTIF(N$2:N$10,7)=0,7,"")&amp;IF(COUNTIF(L8:N10,8)+COUNTIF($L9:$T9,8)+COUNTIF(N$2:N$10,8)=0,8,"")&amp;IF(COUNTIF(L8:N10,9)+COUNTIF($L9:$T9,9)+COUNTIF(N$2:N$10,9)=0,9,""))</f>
        <v>6</v>
      </c>
      <c r="AK9" s="100">
        <f>IF(AND(O9&gt;0,O9&lt;10),"",IF(COUNTIF(O8:Q10,1)+COUNTIF($L9:$T9,1)+COUNTIF(O$2:O$10,1)=0,1,"")&amp;IF(COUNTIF(O8:Q10,2)+COUNTIF($L9:$T9,2)+COUNTIF(O$2:O$10,2)=0,2,"")&amp;IF(COUNTIF(O8:Q10,3)+COUNTIF($L9:$T9,3)+COUNTIF(O$2:O$10,3)=0,3,"")&amp;IF(COUNTIF(O8:Q10,4)+COUNTIF($L9:$T9,4)+COUNTIF(O$2:O$10,4)=0,4,"")&amp;IF(COUNTIF(O8:Q10,5)+COUNTIF($L9:$T9,5)+COUNTIF(O$2:O$10,5)=0,5,"")&amp;IF(COUNTIF(O8:Q10,6)+COUNTIF($L9:$T9,6)+COUNTIF(O$2:O$10,6)=0,6,"")&amp;IF(COUNTIF(O8:Q10,7)+COUNTIF($L9:$T9,7)+COUNTIF(O$2:O$10,7)=0,7,"")&amp;IF(COUNTIF(O8:Q10,8)+COUNTIF($L9:$T9,8)+COUNTIF(O$2:O$10,8)=0,8,"")&amp;IF(COUNTIF(O8:Q10,9)+COUNTIF($L9:$T9,9)+COUNTIF(O$2:O$10,9)=0,9,""))</f>
      </c>
      <c r="AL9" s="101">
        <f>IF(AND(P9&gt;0,P9&lt;10),"",IF(COUNTIF(O8:Q10,1)+COUNTIF($L9:$T9,1)+COUNTIF(P$2:P$10,1)=0,1,"")&amp;IF(COUNTIF(O8:Q10,2)+COUNTIF($L9:$T9,2)+COUNTIF(P$2:P$10,2)=0,2,"")&amp;IF(COUNTIF(O8:Q10,3)+COUNTIF($L9:$T9,3)+COUNTIF(P$2:P$10,3)=0,3,"")&amp;IF(COUNTIF(O8:Q10,4)+COUNTIF($L9:$T9,4)+COUNTIF(P$2:P$10,4)=0,4,"")&amp;IF(COUNTIF(O8:Q10,5)+COUNTIF($L9:$T9,5)+COUNTIF(P$2:P$10,5)=0,5,"")&amp;IF(COUNTIF(O8:Q10,6)+COUNTIF($L9:$T9,6)+COUNTIF(P$2:P$10,6)=0,6,"")&amp;IF(COUNTIF(O8:Q10,7)+COUNTIF($L9:$T9,7)+COUNTIF(P$2:P$10,7)=0,7,"")&amp;IF(COUNTIF(O8:Q10,8)+COUNTIF($L9:$T9,8)+COUNTIF(P$2:P$10,8)=0,8,"")&amp;IF(COUNTIF(O8:Q10,9)+COUNTIF($L9:$T9,9)+COUNTIF(P$2:P$10,9)=0,9,""))</f>
      </c>
      <c r="AM9" s="102" t="str">
        <f>IF(AND(Q9&gt;0,Q9&lt;10),"",IF(COUNTIF(O8:Q10,1)+COUNTIF($L9:$T9,1)+COUNTIF(Q$2:Q$10,1)=0,1,"")&amp;IF(COUNTIF(O8:Q10,2)+COUNTIF($L9:$T9,2)+COUNTIF(Q$2:Q$10,2)=0,2,"")&amp;IF(COUNTIF(O8:Q10,3)+COUNTIF($L9:$T9,3)+COUNTIF(Q$2:Q$10,3)=0,3,"")&amp;IF(COUNTIF(O8:Q10,4)+COUNTIF($L9:$T9,4)+COUNTIF(Q$2:Q$10,4)=0,4,"")&amp;IF(COUNTIF(O8:Q10,5)+COUNTIF($L9:$T9,5)+COUNTIF(Q$2:Q$10,5)=0,5,"")&amp;IF(COUNTIF(O8:Q10,6)+COUNTIF($L9:$T9,6)+COUNTIF(Q$2:Q$10,6)=0,6,"")&amp;IF(COUNTIF(O8:Q10,7)+COUNTIF($L9:$T9,7)+COUNTIF(Q$2:Q$10,7)=0,7,"")&amp;IF(COUNTIF(O8:Q10,8)+COUNTIF($L9:$T9,8)+COUNTIF(Q$2:Q$10,8)=0,8,"")&amp;IF(COUNTIF(O8:Q10,9)+COUNTIF($L9:$T9,9)+COUNTIF(Q$2:Q$10,9)=0,9,""))</f>
        <v>46</v>
      </c>
      <c r="AN9" s="97">
        <f>IF(AND(R9&gt;0,R9&lt;10),"",IF(COUNTIF(R8:T10,1)+COUNTIF($L9:$T9,1)+COUNTIF(R$2:R$10,1)=0,1,"")&amp;IF(COUNTIF(R8:T10,2)+COUNTIF($L9:$T9,2)+COUNTIF(R$2:R$10,2)=0,2,"")&amp;IF(COUNTIF(R8:T10,3)+COUNTIF($L9:$T9,3)+COUNTIF(R$2:R$10,3)=0,3,"")&amp;IF(COUNTIF(R8:T10,4)+COUNTIF($L9:$T9,4)+COUNTIF(R$2:R$10,4)=0,4,"")&amp;IF(COUNTIF(R8:T10,5)+COUNTIF($L9:$T9,5)+COUNTIF(R$2:R$10,5)=0,5,"")&amp;IF(COUNTIF(R8:T10,6)+COUNTIF($L9:$T9,6)+COUNTIF(R$2:R$10,6)=0,6,"")&amp;IF(COUNTIF(R8:T10,7)+COUNTIF($L9:$T9,7)+COUNTIF(R$2:R$10,7)=0,7,"")&amp;IF(COUNTIF(R8:T10,8)+COUNTIF($L9:$T9,8)+COUNTIF(R$2:R$10,8)=0,8,"")&amp;IF(COUNTIF(R8:T10,9)+COUNTIF($L9:$T9,9)+COUNTIF(R$2:R$10,9)=0,9,""))</f>
      </c>
      <c r="AO9" s="98" t="str">
        <f>IF(AND(S9&gt;0,S9&lt;10),"",IF(COUNTIF(R8:T10,1)+COUNTIF($L9:$T9,1)+COUNTIF(S$2:S$10,1)=0,1,"")&amp;IF(COUNTIF(R8:T10,2)+COUNTIF($L9:$T9,2)+COUNTIF(S$2:S$10,2)=0,2,"")&amp;IF(COUNTIF(R8:T10,3)+COUNTIF($L9:$T9,3)+COUNTIF(S$2:S$10,3)=0,3,"")&amp;IF(COUNTIF(R8:T10,4)+COUNTIF($L9:$T9,4)+COUNTIF(S$2:S$10,4)=0,4,"")&amp;IF(COUNTIF(R8:T10,5)+COUNTIF($L9:$T9,5)+COUNTIF(S$2:S$10,5)=0,5,"")&amp;IF(COUNTIF(R8:T10,6)+COUNTIF($L9:$T9,6)+COUNTIF(S$2:S$10,6)=0,6,"")&amp;IF(COUNTIF(R8:T10,7)+COUNTIF($L9:$T9,7)+COUNTIF(S$2:S$10,7)=0,7,"")&amp;IF(COUNTIF(R8:T10,8)+COUNTIF($L9:$T9,8)+COUNTIF(S$2:S$10,8)=0,8,"")&amp;IF(COUNTIF(R8:T10,9)+COUNTIF($L9:$T9,9)+COUNTIF(S$2:S$10,9)=0,9,""))</f>
        <v>2</v>
      </c>
      <c r="AP9" s="99">
        <f>IF(AND(T9&gt;0,T9&lt;10),"",IF(COUNTIF(R8:T10,1)+COUNTIF($L9:$T9,1)+COUNTIF(T$2:T$10,1)=0,1,"")&amp;IF(COUNTIF(R8:T10,2)+COUNTIF($L9:$T9,2)+COUNTIF(T$2:T$10,2)=0,2,"")&amp;IF(COUNTIF(R8:T10,3)+COUNTIF($L9:$T9,3)+COUNTIF(T$2:T$10,3)=0,3,"")&amp;IF(COUNTIF(R8:T10,4)+COUNTIF($L9:$T9,4)+COUNTIF(T$2:T$10,4)=0,4,"")&amp;IF(COUNTIF(R8:T10,5)+COUNTIF($L9:$T9,5)+COUNTIF(T$2:T$10,5)=0,5,"")&amp;IF(COUNTIF(R8:T10,6)+COUNTIF($L9:$T9,6)+COUNTIF(T$2:T$10,6)=0,6,"")&amp;IF(COUNTIF(R8:T10,7)+COUNTIF($L9:$T9,7)+COUNTIF(T$2:T$10,7)=0,7,"")&amp;IF(COUNTIF(R8:T10,8)+COUNTIF($L9:$T9,8)+COUNTIF(T$2:T$10,8)=0,8,"")&amp;IF(COUNTIF(R8:T10,9)+COUNTIF($L9:$T9,9)+COUNTIF(T$2:T$10,9)=0,9,""))</f>
      </c>
    </row>
    <row r="10" spans="2:42" ht="16.5" customHeight="1">
      <c r="B10" s="84" t="s">
        <v>6</v>
      </c>
      <c r="C10" s="85" t="s">
        <v>6</v>
      </c>
      <c r="D10" s="86">
        <v>5</v>
      </c>
      <c r="E10" s="87" t="s">
        <v>6</v>
      </c>
      <c r="F10" s="88" t="s">
        <v>6</v>
      </c>
      <c r="G10" s="89">
        <v>3</v>
      </c>
      <c r="H10" s="84" t="s">
        <v>6</v>
      </c>
      <c r="I10" s="85">
        <v>1</v>
      </c>
      <c r="J10" s="86" t="s">
        <v>6</v>
      </c>
      <c r="K10" s="9"/>
      <c r="L10" s="46" t="s">
        <v>6</v>
      </c>
      <c r="M10" s="47" t="s">
        <v>6</v>
      </c>
      <c r="N10" s="49">
        <v>5</v>
      </c>
      <c r="O10" s="52" t="s">
        <v>6</v>
      </c>
      <c r="P10" s="48" t="s">
        <v>6</v>
      </c>
      <c r="Q10" s="53">
        <v>3</v>
      </c>
      <c r="R10" s="46" t="s">
        <v>6</v>
      </c>
      <c r="S10" s="47">
        <v>1</v>
      </c>
      <c r="T10" s="49" t="s">
        <v>6</v>
      </c>
      <c r="U10" s="132" t="s">
        <v>0</v>
      </c>
      <c r="V10" s="133">
        <f>IF(COUNT(L10:T10)=8,45-SUM(L10:T10),SUM(L10:T10))</f>
        <v>9</v>
      </c>
      <c r="W10" s="9"/>
      <c r="X10" s="292">
        <f t="shared" si="1"/>
        <v>0</v>
      </c>
      <c r="Y10" s="293">
        <f t="shared" si="2"/>
        <v>0</v>
      </c>
      <c r="Z10" s="294">
        <f t="shared" si="3"/>
        <v>0</v>
      </c>
      <c r="AA10" s="305">
        <f t="shared" si="4"/>
        <v>0</v>
      </c>
      <c r="AB10" s="299">
        <f t="shared" si="5"/>
        <v>0</v>
      </c>
      <c r="AC10" s="302">
        <f t="shared" si="6"/>
        <v>0</v>
      </c>
      <c r="AD10" s="292">
        <f t="shared" si="7"/>
        <v>0</v>
      </c>
      <c r="AE10" s="293">
        <f t="shared" si="8"/>
        <v>0</v>
      </c>
      <c r="AF10" s="294">
        <f t="shared" si="9"/>
        <v>0</v>
      </c>
      <c r="AG10" s="4"/>
      <c r="AH10" s="103" t="str">
        <f>IF(AND(L10&gt;0,L10&lt;10),"",IF(COUNTIF(L8:N10,1)+COUNTIF($L10:$T10,1)+COUNTIF(L$2:L$10,1)=0,1,"")&amp;IF(COUNTIF(L8:N10,2)+COUNTIF($L10:$T10,2)+COUNTIF(L$2:L$10,2)=0,2,"")&amp;IF(COUNTIF(L8:N10,3)+COUNTIF($L10:$T10,3)+COUNTIF(L$2:L$10,3)=0,3,"")&amp;IF(COUNTIF(L8:N10,4)+COUNTIF($L10:$T10,4)+COUNTIF(L$2:L$10,4)=0,4,"")&amp;IF(COUNTIF(L8:N10,5)+COUNTIF($L10:$T10,5)+COUNTIF(L$2:L$10,5)=0,5,"")&amp;IF(COUNTIF(L8:N10,6)+COUNTIF($L10:$T10,6)+COUNTIF(L$2:L$10,6)=0,6,"")&amp;IF(COUNTIF(L8:N10,7)+COUNTIF($L10:$T10,7)+COUNTIF(L$2:L$10,7)=0,7,"")&amp;IF(COUNTIF(L8:N10,8)+COUNTIF($L10:$T10,8)+COUNTIF(L$2:L$10,8)=0,8,"")&amp;IF(COUNTIF(L8:N10,9)+COUNTIF($L10:$T10,9)+COUNTIF(L$2:L$10,9)=0,9,""))</f>
        <v>26</v>
      </c>
      <c r="AI10" s="104" t="str">
        <f>IF(AND(M10&gt;0,M10&lt;10),"",IF(COUNTIF(L8:N10,1)+COUNTIF($L10:$T10,1)+COUNTIF(M$2:M$10,1)=0,1,"")&amp;IF(COUNTIF(L8:N10,2)+COUNTIF($L10:$T10,2)+COUNTIF(M$2:M$10,2)=0,2,"")&amp;IF(COUNTIF(L8:N10,3)+COUNTIF($L10:$T10,3)+COUNTIF(M$2:M$10,3)=0,3,"")&amp;IF(COUNTIF(L8:N10,4)+COUNTIF($L10:$T10,4)+COUNTIF(M$2:M$10,4)=0,4,"")&amp;IF(COUNTIF(L8:N10,5)+COUNTIF($L10:$T10,5)+COUNTIF(M$2:M$10,5)=0,5,"")&amp;IF(COUNTIF(L8:N10,6)+COUNTIF($L10:$T10,6)+COUNTIF(M$2:M$10,6)=0,6,"")&amp;IF(COUNTIF(L8:N10,7)+COUNTIF($L10:$T10,7)+COUNTIF(M$2:M$10,7)=0,7,"")&amp;IF(COUNTIF(L8:N10,8)+COUNTIF($L10:$T10,8)+COUNTIF(M$2:M$10,8)=0,8,"")&amp;IF(COUNTIF(L8:N10,9)+COUNTIF($L10:$T10,9)+COUNTIF(M$2:M$10,9)=0,9,""))</f>
        <v>29</v>
      </c>
      <c r="AJ10" s="105">
        <f>IF(AND(N10&gt;0,N10&lt;10),"",IF(COUNTIF(L8:N10,1)+COUNTIF($L10:$T10,1)+COUNTIF(N$2:N$10,1)=0,1,"")&amp;IF(COUNTIF(L8:N10,2)+COUNTIF($L10:$T10,2)+COUNTIF(N$2:N$10,2)=0,2,"")&amp;IF(COUNTIF(L8:N10,3)+COUNTIF($L10:$T10,3)+COUNTIF(N$2:N$10,3)=0,3,"")&amp;IF(COUNTIF(L8:N10,4)+COUNTIF($L10:$T10,4)+COUNTIF(N$2:N$10,4)=0,4,"")&amp;IF(COUNTIF(L8:N10,5)+COUNTIF($L10:$T10,5)+COUNTIF(N$2:N$10,5)=0,5,"")&amp;IF(COUNTIF(L8:N10,6)+COUNTIF($L10:$T10,6)+COUNTIF(N$2:N$10,6)=0,6,"")&amp;IF(COUNTIF(L8:N10,7)+COUNTIF($L10:$T10,7)+COUNTIF(N$2:N$10,7)=0,7,"")&amp;IF(COUNTIF(L8:N10,8)+COUNTIF($L10:$T10,8)+COUNTIF(N$2:N$10,8)=0,8,"")&amp;IF(COUNTIF(L8:N10,9)+COUNTIF($L10:$T10,9)+COUNTIF(N$2:N$10,9)=0,9,""))</f>
      </c>
      <c r="AK10" s="117" t="str">
        <f>IF(AND(O10&gt;0,O10&lt;10),"",IF(COUNTIF(O8:Q10,1)+COUNTIF($L10:$T10,1)+COUNTIF(O$2:O$10,1)=0,1,"")&amp;IF(COUNTIF(O8:Q10,2)+COUNTIF($L10:$T10,2)+COUNTIF(O$2:O$10,2)=0,2,"")&amp;IF(COUNTIF(O8:Q10,3)+COUNTIF($L10:$T10,3)+COUNTIF(O$2:O$10,3)=0,3,"")&amp;IF(COUNTIF(O8:Q10,4)+COUNTIF($L10:$T10,4)+COUNTIF(O$2:O$10,4)=0,4,"")&amp;IF(COUNTIF(O8:Q10,5)+COUNTIF($L10:$T10,5)+COUNTIF(O$2:O$10,5)=0,5,"")&amp;IF(COUNTIF(O8:Q10,6)+COUNTIF($L10:$T10,6)+COUNTIF(O$2:O$10,6)=0,6,"")&amp;IF(COUNTIF(O8:Q10,7)+COUNTIF($L10:$T10,7)+COUNTIF(O$2:O$10,7)=0,7,"")&amp;IF(COUNTIF(O8:Q10,8)+COUNTIF($L10:$T10,8)+COUNTIF(O$2:O$10,8)=0,8,"")&amp;IF(COUNTIF(O8:Q10,9)+COUNTIF($L10:$T10,9)+COUNTIF(O$2:O$10,9)=0,9,""))</f>
        <v>468</v>
      </c>
      <c r="AL10" s="118" t="str">
        <f>IF(AND(P10&gt;0,P10&lt;10),"",IF(COUNTIF(O8:Q10,1)+COUNTIF($L10:$T10,1)+COUNTIF(P$2:P$10,1)=0,1,"")&amp;IF(COUNTIF(O8:Q10,2)+COUNTIF($L10:$T10,2)+COUNTIF(P$2:P$10,2)=0,2,"")&amp;IF(COUNTIF(O8:Q10,3)+COUNTIF($L10:$T10,3)+COUNTIF(P$2:P$10,3)=0,3,"")&amp;IF(COUNTIF(O8:Q10,4)+COUNTIF($L10:$T10,4)+COUNTIF(P$2:P$10,4)=0,4,"")&amp;IF(COUNTIF(O8:Q10,5)+COUNTIF($L10:$T10,5)+COUNTIF(P$2:P$10,5)=0,5,"")&amp;IF(COUNTIF(O8:Q10,6)+COUNTIF($L10:$T10,6)+COUNTIF(P$2:P$10,6)=0,6,"")&amp;IF(COUNTIF(O8:Q10,7)+COUNTIF($L10:$T10,7)+COUNTIF(P$2:P$10,7)=0,7,"")&amp;IF(COUNTIF(O8:Q10,8)+COUNTIF($L10:$T10,8)+COUNTIF(P$2:P$10,8)=0,8,"")&amp;IF(COUNTIF(O8:Q10,9)+COUNTIF($L10:$T10,9)+COUNTIF(P$2:P$10,9)=0,9,""))</f>
        <v>46</v>
      </c>
      <c r="AM10" s="119">
        <f>IF(AND(Q10&gt;0,Q10&lt;10),"",IF(COUNTIF(O8:Q10,1)+COUNTIF($L10:$T10,1)+COUNTIF(Q$2:Q$10,1)=0,1,"")&amp;IF(COUNTIF(O8:Q10,2)+COUNTIF($L10:$T10,2)+COUNTIF(Q$2:Q$10,2)=0,2,"")&amp;IF(COUNTIF(O8:Q10,3)+COUNTIF($L10:$T10,3)+COUNTIF(Q$2:Q$10,3)=0,3,"")&amp;IF(COUNTIF(O8:Q10,4)+COUNTIF($L10:$T10,4)+COUNTIF(Q$2:Q$10,4)=0,4,"")&amp;IF(COUNTIF(O8:Q10,5)+COUNTIF($L10:$T10,5)+COUNTIF(Q$2:Q$10,5)=0,5,"")&amp;IF(COUNTIF(O8:Q10,6)+COUNTIF($L10:$T10,6)+COUNTIF(Q$2:Q$10,6)=0,6,"")&amp;IF(COUNTIF(O8:Q10,7)+COUNTIF($L10:$T10,7)+COUNTIF(Q$2:Q$10,7)=0,7,"")&amp;IF(COUNTIF(O8:Q10,8)+COUNTIF($L10:$T10,8)+COUNTIF(Q$2:Q$10,8)=0,8,"")&amp;IF(COUNTIF(O8:Q10,9)+COUNTIF($L10:$T10,9)+COUNTIF(Q$2:Q$10,9)=0,9,""))</f>
      </c>
      <c r="AN10" s="103" t="str">
        <f>IF(AND(R10&gt;0,R10&lt;10),"",IF(COUNTIF(R8:T10,1)+COUNTIF($L10:$T10,1)+COUNTIF(R$2:R$10,1)=0,1,"")&amp;IF(COUNTIF(R8:T10,2)+COUNTIF($L10:$T10,2)+COUNTIF(R$2:R$10,2)=0,2,"")&amp;IF(COUNTIF(R8:T10,3)+COUNTIF($L10:$T10,3)+COUNTIF(R$2:R$10,3)=0,3,"")&amp;IF(COUNTIF(R8:T10,4)+COUNTIF($L10:$T10,4)+COUNTIF(R$2:R$10,4)=0,4,"")&amp;IF(COUNTIF(R8:T10,5)+COUNTIF($L10:$T10,5)+COUNTIF(R$2:R$10,5)=0,5,"")&amp;IF(COUNTIF(R8:T10,6)+COUNTIF($L10:$T10,6)+COUNTIF(R$2:R$10,6)=0,6,"")&amp;IF(COUNTIF(R8:T10,7)+COUNTIF($L10:$T10,7)+COUNTIF(R$2:R$10,7)=0,7,"")&amp;IF(COUNTIF(R8:T10,8)+COUNTIF($L10:$T10,8)+COUNTIF(R$2:R$10,8)=0,8,"")&amp;IF(COUNTIF(R8:T10,9)+COUNTIF($L10:$T10,9)+COUNTIF(R$2:R$10,9)=0,9,""))</f>
        <v>478</v>
      </c>
      <c r="AO10" s="104">
        <f>IF(AND(S10&gt;0,S10&lt;10),"",IF(COUNTIF(R8:T10,1)+COUNTIF($L10:$T10,1)+COUNTIF(S$2:S$10,1)=0,1,"")&amp;IF(COUNTIF(R8:T10,2)+COUNTIF($L10:$T10,2)+COUNTIF(S$2:S$10,2)=0,2,"")&amp;IF(COUNTIF(R8:T10,3)+COUNTIF($L10:$T10,3)+COUNTIF(S$2:S$10,3)=0,3,"")&amp;IF(COUNTIF(R8:T10,4)+COUNTIF($L10:$T10,4)+COUNTIF(S$2:S$10,4)=0,4,"")&amp;IF(COUNTIF(R8:T10,5)+COUNTIF($L10:$T10,5)+COUNTIF(S$2:S$10,5)=0,5,"")&amp;IF(COUNTIF(R8:T10,6)+COUNTIF($L10:$T10,6)+COUNTIF(S$2:S$10,6)=0,6,"")&amp;IF(COUNTIF(R8:T10,7)+COUNTIF($L10:$T10,7)+COUNTIF(S$2:S$10,7)=0,7,"")&amp;IF(COUNTIF(R8:T10,8)+COUNTIF($L10:$T10,8)+COUNTIF(S$2:S$10,8)=0,8,"")&amp;IF(COUNTIF(R8:T10,9)+COUNTIF($L10:$T10,9)+COUNTIF(S$2:S$10,9)=0,9,""))</f>
      </c>
      <c r="AP10" s="105" t="str">
        <f>IF(AND(T10&gt;0,T10&lt;10),"",IF(COUNTIF(R8:T10,1)+COUNTIF($L10:$T10,1)+COUNTIF(T$2:T$10,1)=0,1,"")&amp;IF(COUNTIF(R8:T10,2)+COUNTIF($L10:$T10,2)+COUNTIF(T$2:T$10,2)=0,2,"")&amp;IF(COUNTIF(R8:T10,3)+COUNTIF($L10:$T10,3)+COUNTIF(T$2:T$10,3)=0,3,"")&amp;IF(COUNTIF(R8:T10,4)+COUNTIF($L10:$T10,4)+COUNTIF(T$2:T$10,4)=0,4,"")&amp;IF(COUNTIF(R8:T10,5)+COUNTIF($L10:$T10,5)+COUNTIF(T$2:T$10,5)=0,5,"")&amp;IF(COUNTIF(R8:T10,6)+COUNTIF($L10:$T10,6)+COUNTIF(T$2:T$10,6)=0,6,"")&amp;IF(COUNTIF(R8:T10,7)+COUNTIF($L10:$T10,7)+COUNTIF(T$2:T$10,7)=0,7,"")&amp;IF(COUNTIF(R8:T10,8)+COUNTIF($L10:$T10,8)+COUNTIF(T$2:T$10,8)=0,8,"")&amp;IF(COUNTIF(R8:T10,9)+COUNTIF($L10:$T10,9)+COUNTIF(T$2:T$10,9)=0,9,""))</f>
        <v>78</v>
      </c>
    </row>
    <row r="11" spans="12:43" s="2" customFormat="1" ht="16.5" customHeight="1">
      <c r="L11" s="124" t="s">
        <v>5</v>
      </c>
      <c r="M11" s="13" t="s">
        <v>5</v>
      </c>
      <c r="N11" s="15" t="s">
        <v>5</v>
      </c>
      <c r="O11" s="11" t="s">
        <v>5</v>
      </c>
      <c r="P11" s="10" t="s">
        <v>5</v>
      </c>
      <c r="Q11" s="16" t="s">
        <v>5</v>
      </c>
      <c r="R11" s="11" t="s">
        <v>5</v>
      </c>
      <c r="S11" s="10" t="s">
        <v>5</v>
      </c>
      <c r="T11" s="16" t="s">
        <v>5</v>
      </c>
      <c r="U11" s="34">
        <v>1</v>
      </c>
      <c r="V11" s="18">
        <v>1</v>
      </c>
      <c r="W11" s="10">
        <v>1</v>
      </c>
      <c r="X11" s="362"/>
      <c r="Y11" s="363"/>
      <c r="Z11" s="1"/>
      <c r="AA11" s="1"/>
      <c r="AB11" s="1"/>
      <c r="AC11" s="1"/>
      <c r="AD11" s="1"/>
      <c r="AE11" s="1"/>
      <c r="AF11" s="1"/>
      <c r="AG11" s="1"/>
      <c r="AH11" s="358" t="s">
        <v>27</v>
      </c>
      <c r="AQ11" s="4"/>
    </row>
    <row r="12" spans="12:33" s="2" customFormat="1" ht="16.5" customHeight="1">
      <c r="L12" s="12">
        <f>IF(COUNT(L2:L10)=8,45-SUM(L2:L10),SUM(L2:L10))</f>
        <v>33</v>
      </c>
      <c r="M12" s="14">
        <f aca="true" t="shared" si="10" ref="M12:T12">IF(COUNT(M2:M10)=8,45-SUM(M2:M10),SUM(M2:M10))</f>
        <v>28</v>
      </c>
      <c r="N12" s="17">
        <f t="shared" si="10"/>
        <v>20</v>
      </c>
      <c r="O12" s="12">
        <f t="shared" si="10"/>
        <v>19</v>
      </c>
      <c r="P12" s="14">
        <f t="shared" si="10"/>
        <v>33</v>
      </c>
      <c r="Q12" s="17">
        <f t="shared" si="10"/>
        <v>18</v>
      </c>
      <c r="R12" s="12">
        <f t="shared" si="10"/>
        <v>19</v>
      </c>
      <c r="S12" s="14">
        <f t="shared" si="10"/>
        <v>21</v>
      </c>
      <c r="T12" s="17">
        <f t="shared" si="10"/>
        <v>21</v>
      </c>
      <c r="U12" s="370"/>
      <c r="V12" s="371"/>
      <c r="X12" s="1"/>
      <c r="Y12" s="1"/>
      <c r="Z12" s="1"/>
      <c r="AA12" s="1"/>
      <c r="AB12" s="1"/>
      <c r="AC12" s="1"/>
      <c r="AD12" s="1"/>
      <c r="AE12" s="1"/>
      <c r="AF12" s="1"/>
      <c r="AG12" s="1"/>
    </row>
    <row r="13" spans="11:23" s="2" customFormat="1" ht="16.5" customHeight="1">
      <c r="K13" s="9"/>
      <c r="L13" s="9"/>
      <c r="M13" s="9"/>
      <c r="N13" s="9"/>
      <c r="O13" s="9"/>
      <c r="P13" s="9"/>
      <c r="Q13" s="9"/>
      <c r="R13" s="9"/>
      <c r="S13" s="9"/>
      <c r="T13" s="9"/>
      <c r="U13" s="9"/>
      <c r="V13" s="9"/>
      <c r="W13" s="9"/>
    </row>
    <row r="14" spans="12:42" s="2" customFormat="1" ht="16.5" customHeight="1">
      <c r="L14" s="36">
        <f>IF(AND(COUNTIF(AH14:AJ16,$U$14)=1,VALUE(AH14)=$U$14),$U$14,0)</f>
        <v>0</v>
      </c>
      <c r="M14" s="37">
        <f>IF(AND(COUNTIF(AH14:AJ16,$U$14)=1,VALUE(AI14)=$U$14),$U$14,0)</f>
        <v>0</v>
      </c>
      <c r="N14" s="39">
        <f>IF(AND(COUNTIF(AH14:AJ16,$U$14)=1,VALUE(AJ14)=$U$14),$U$14,0)</f>
        <v>0</v>
      </c>
      <c r="O14" s="50">
        <f>IF(AND(COUNTIF(AK14:AM16,$U$14)=1,VALUE(AK14)=$U$14),$U$14,0)</f>
        <v>0</v>
      </c>
      <c r="P14" s="38">
        <f>IF(AND(COUNTIF(AK14:AM16,$U$14)=1,VALUE(AL14)=$U$14),$U$14,0)</f>
        <v>0</v>
      </c>
      <c r="Q14" s="51">
        <f>IF(AND(COUNTIF(AK14:AM16,$U$14)=1,VALUE(AM14)=$U$14),$U$14,0)</f>
        <v>1</v>
      </c>
      <c r="R14" s="36">
        <f>IF(AND(COUNTIF(AN14:AP16,$U$14)=1,VALUE(AN14)=$U$14),$U$14,0)</f>
        <v>0</v>
      </c>
      <c r="S14" s="37">
        <f>IF(AND(COUNTIF(AN14:AP16,$U$14)=1,VALUE(AO14)=$U$14),$U$14,0)</f>
        <v>0</v>
      </c>
      <c r="T14" s="39">
        <f>IF(AND(COUNTIF(AN14:AP16,$U$14)=1,VALUE(AP14)=$U$14),$U$14,0)</f>
        <v>0</v>
      </c>
      <c r="U14" s="366">
        <f>MOD(U15,9)+1</f>
        <v>1</v>
      </c>
      <c r="V14" s="367"/>
      <c r="AH14" s="10">
        <f aca="true" t="shared" si="11" ref="AH14:AH20">IF(ISERROR(SEARCH($U$14,AH2)),0,MID(AH2,SEARCH($U$14,AH2),1))</f>
        <v>0</v>
      </c>
      <c r="AI14" s="10">
        <f aca="true" t="shared" si="12" ref="AI14:AP14">IF(ISERROR(SEARCH($U$14,AI2)),0,MID(AI2,SEARCH($U$14,AI2),1))</f>
        <v>0</v>
      </c>
      <c r="AJ14" s="10" t="str">
        <f t="shared" si="12"/>
        <v>1</v>
      </c>
      <c r="AK14" s="10">
        <f t="shared" si="12"/>
        <v>0</v>
      </c>
      <c r="AL14" s="10">
        <f t="shared" si="12"/>
        <v>0</v>
      </c>
      <c r="AM14" s="10" t="str">
        <f t="shared" si="12"/>
        <v>1</v>
      </c>
      <c r="AN14" s="10">
        <f t="shared" si="12"/>
        <v>0</v>
      </c>
      <c r="AO14" s="10">
        <f t="shared" si="12"/>
        <v>0</v>
      </c>
      <c r="AP14" s="10">
        <f t="shared" si="12"/>
        <v>0</v>
      </c>
    </row>
    <row r="15" spans="12:42" s="2" customFormat="1" ht="16.5" customHeight="1">
      <c r="L15" s="40">
        <f>IF(AND(COUNTIF(AH14:AJ16,$U$14)=1,VALUE(AH15)=$U$14),$U$14,0)</f>
        <v>0</v>
      </c>
      <c r="M15" s="41">
        <f>IF(AND(COUNTIF(AH14:AJ16,$U$14)=1,VALUE(AI15)=$U$14),$U$14,0)</f>
        <v>0</v>
      </c>
      <c r="N15" s="43">
        <f>IF(AND(COUNTIF(AH14:AJ16,$U$14)=1,VALUE(AJ15)=$U$14),$U$14,0)</f>
        <v>0</v>
      </c>
      <c r="O15" s="44">
        <f>IF(AND(COUNTIF(AK14:AM16,$U$14)=1,VALUE(AK15)=$U$14),$U$14,0)</f>
        <v>0</v>
      </c>
      <c r="P15" s="42">
        <f>IF(AND(COUNTIF(AK14:AM16,$U$14)=1,VALUE(AL15)=$U$14),$U$14,0)</f>
        <v>0</v>
      </c>
      <c r="Q15" s="45">
        <f>IF(AND(COUNTIF(AK14:AM16,$U$14)=1,VALUE(AM15)=$U$14),$U$14,0)</f>
        <v>0</v>
      </c>
      <c r="R15" s="40">
        <f>IF(AND(COUNTIF(AN14:AP16,$U$14)=1,VALUE(AN15)=$U$14),$U$14,0)</f>
        <v>0</v>
      </c>
      <c r="S15" s="41">
        <f>IF(AND(COUNTIF(AN14:AP16,$U$14)=1,VALUE(AO15)=$U$14),$U$14,0)</f>
        <v>0</v>
      </c>
      <c r="T15" s="43">
        <f>IF(AND(COUNTIF(AN14:AP16,$U$14)=1,VALUE(AP15)=$U$14),$U$14,0)</f>
        <v>0</v>
      </c>
      <c r="U15" s="372">
        <v>27</v>
      </c>
      <c r="V15" s="373"/>
      <c r="AH15" s="10">
        <f t="shared" si="11"/>
        <v>0</v>
      </c>
      <c r="AI15" s="10" t="str">
        <f aca="true" t="shared" si="13" ref="AI15:AP20">IF(ISERROR(SEARCH($U$14,AI3)),0,MID(AI3,SEARCH($U$14,AI3),1))</f>
        <v>1</v>
      </c>
      <c r="AJ15" s="10">
        <f t="shared" si="13"/>
        <v>0</v>
      </c>
      <c r="AK15" s="10">
        <f t="shared" si="13"/>
        <v>0</v>
      </c>
      <c r="AL15" s="10">
        <f t="shared" si="13"/>
        <v>0</v>
      </c>
      <c r="AM15" s="121">
        <f t="shared" si="13"/>
        <v>0</v>
      </c>
      <c r="AN15" s="10" t="str">
        <f t="shared" si="13"/>
        <v>1</v>
      </c>
      <c r="AO15" s="10">
        <f t="shared" si="13"/>
        <v>0</v>
      </c>
      <c r="AP15" s="10">
        <f t="shared" si="13"/>
        <v>0</v>
      </c>
    </row>
    <row r="16" spans="12:43" ht="16.5" customHeight="1">
      <c r="L16" s="46">
        <f>IF(AND(COUNTIF(AH14:AJ16,$U$14)=1,VALUE(AH16)=$U$14),$U$14,0)</f>
        <v>0</v>
      </c>
      <c r="M16" s="47">
        <f>IF(AND(COUNTIF(AH14:AJ16,$U$14)=1,VALUE(AI16)=$U$14),$U$14,0)</f>
        <v>0</v>
      </c>
      <c r="N16" s="49">
        <f>IF(AND(COUNTIF(AH14:AJ16,$U$14)=1,VALUE(AJ16)=$U$14),$U$14,0)</f>
        <v>0</v>
      </c>
      <c r="O16" s="52">
        <f>IF(AND(COUNTIF(AK14:AM16,$U$14)=1,VALUE(AK16)=$U$14),$U$14,0)</f>
        <v>0</v>
      </c>
      <c r="P16" s="48">
        <f>IF(AND(COUNTIF(AK14:AM16,$U$14)=1,VALUE(AL16)=$U$14),$U$14,0)</f>
        <v>0</v>
      </c>
      <c r="Q16" s="53">
        <f>IF(AND(COUNTIF(AK14:AM16,$U$14)=1,VALUE(AM16)=$U$14),$U$14,0)</f>
        <v>0</v>
      </c>
      <c r="R16" s="46">
        <f>IF(AND(COUNTIF(AN14:AP16,$U$14)=1,VALUE(AN16)=$U$14),$U$14,0)</f>
        <v>0</v>
      </c>
      <c r="S16" s="47">
        <f>IF(AND(COUNTIF(AN14:AP16,$U$14)=1,VALUE(AO16)=$U$14),$U$14,0)</f>
        <v>0</v>
      </c>
      <c r="T16" s="49">
        <f>IF(AND(COUNTIF(AN14:AP16,$U$14)=1,VALUE(AP16)=$U$14),$U$14,0)</f>
        <v>0</v>
      </c>
      <c r="U16" s="125"/>
      <c r="V16" s="19"/>
      <c r="AH16" s="10">
        <f t="shared" si="11"/>
        <v>0</v>
      </c>
      <c r="AI16" s="10" t="str">
        <f t="shared" si="13"/>
        <v>1</v>
      </c>
      <c r="AJ16" s="10">
        <f t="shared" si="13"/>
        <v>0</v>
      </c>
      <c r="AK16" s="10">
        <f t="shared" si="13"/>
        <v>0</v>
      </c>
      <c r="AL16" s="10">
        <f t="shared" si="13"/>
        <v>0</v>
      </c>
      <c r="AM16" s="10">
        <f t="shared" si="13"/>
        <v>0</v>
      </c>
      <c r="AN16" s="10" t="str">
        <f t="shared" si="13"/>
        <v>1</v>
      </c>
      <c r="AO16" s="10">
        <f t="shared" si="13"/>
        <v>0</v>
      </c>
      <c r="AP16" s="10">
        <f t="shared" si="13"/>
        <v>0</v>
      </c>
      <c r="AQ16" s="2"/>
    </row>
    <row r="17" spans="12:42" ht="16.5" customHeight="1">
      <c r="L17" s="50">
        <f>IF(AND(COUNTIF(AH17:AJ19,$U$14)=1,VALUE(AH17)=$U$14),$U$14,0)</f>
        <v>0</v>
      </c>
      <c r="M17" s="38">
        <f>IF(AND(COUNTIF(AH17:AJ19,$U$14)=1,VALUE(AI17)=$U$14),$U$14,0)</f>
        <v>0</v>
      </c>
      <c r="N17" s="51">
        <f>IF(AND(COUNTIF(AH17:AJ19,$U$14)=1,VALUE(AJ17)=$U$14),$U$14,0)</f>
        <v>0</v>
      </c>
      <c r="O17" s="36">
        <f>IF(AND(COUNTIF(AK17:AM19,$U$14)=1,VALUE(AK17)=$U$14),$U$14,0)</f>
        <v>0</v>
      </c>
      <c r="P17" s="37">
        <f>IF(AND(COUNTIF(AK17:AM19,$U$14)=1,VALUE(AL17)=$U$14),$U$14,0)</f>
        <v>0</v>
      </c>
      <c r="Q17" s="39">
        <f>IF(AND(COUNTIF(AK17:AM19,$U$14)=1,VALUE(AM17)=$U$14),$U$14,0)</f>
        <v>0</v>
      </c>
      <c r="R17" s="50">
        <f>IF(AND(COUNTIF(AN17:AP19,$U$14)=1,VALUE(AN17)=$U$14),$U$14,0)</f>
        <v>0</v>
      </c>
      <c r="S17" s="38">
        <f>IF(AND(COUNTIF(AN17:AP19,$U$14)=1,VALUE(AO17)=$U$14),$U$14,0)</f>
        <v>0</v>
      </c>
      <c r="T17" s="51">
        <f>IF(AND(COUNTIF(AN17:AP19,$U$14)=1,VALUE(AP17)=$U$14),$U$14,0)</f>
        <v>0</v>
      </c>
      <c r="U17" s="120"/>
      <c r="V17" s="19"/>
      <c r="W17" s="1"/>
      <c r="AH17" s="10">
        <f t="shared" si="11"/>
        <v>0</v>
      </c>
      <c r="AI17" s="10">
        <f t="shared" si="13"/>
        <v>0</v>
      </c>
      <c r="AJ17" s="10">
        <f t="shared" si="13"/>
        <v>0</v>
      </c>
      <c r="AK17" s="10">
        <f t="shared" si="13"/>
        <v>0</v>
      </c>
      <c r="AL17" s="10">
        <f t="shared" si="13"/>
        <v>0</v>
      </c>
      <c r="AM17" s="10">
        <f t="shared" si="13"/>
        <v>0</v>
      </c>
      <c r="AN17" s="10">
        <f t="shared" si="13"/>
        <v>0</v>
      </c>
      <c r="AO17" s="10">
        <f t="shared" si="13"/>
        <v>0</v>
      </c>
      <c r="AP17" s="10">
        <f t="shared" si="13"/>
        <v>0</v>
      </c>
    </row>
    <row r="18" spans="12:42" ht="16.5" customHeight="1">
      <c r="L18" s="44">
        <f>IF(AND(COUNTIF(AH17:AJ19,$U$14)=1,VALUE(AH18)=$U$14),$U$14,0)</f>
        <v>0</v>
      </c>
      <c r="M18" s="42">
        <f>IF(AND(COUNTIF(AH17:AJ19,$U$14)=1,VALUE(AI18)=$U$14),$U$14,0)</f>
        <v>0</v>
      </c>
      <c r="N18" s="45">
        <f>IF(AND(COUNTIF(AH17:AJ19,$U$14)=1,VALUE(AJ18)=$U$14),$U$14,0)</f>
        <v>1</v>
      </c>
      <c r="O18" s="40">
        <f>IF(AND(COUNTIF(AK17:AM19,$U$14)=1,VALUE(AK18)=$U$14),$U$14,0)</f>
        <v>0</v>
      </c>
      <c r="P18" s="41">
        <f>IF(AND(COUNTIF(AK17:AM19,$U$14)=1,VALUE(AL18)=$U$14),$U$14,0)</f>
        <v>0</v>
      </c>
      <c r="Q18" s="43">
        <f>IF(AND(COUNTIF(AK17:AM19,$U$14)=1,VALUE(AM18)=$U$14),$U$14,0)</f>
        <v>0</v>
      </c>
      <c r="R18" s="44">
        <f>IF(AND(COUNTIF(AN17:AP19,$U$14)=1,VALUE(AN18)=$U$14),$U$14,0)</f>
        <v>0</v>
      </c>
      <c r="S18" s="42">
        <f>IF(AND(COUNTIF(AN17:AP19,$U$14)=1,VALUE(AO18)=$U$14),$U$14,0)</f>
        <v>0</v>
      </c>
      <c r="T18" s="45">
        <f>IF(AND(COUNTIF(AN17:AP19,$U$14)=1,VALUE(AP18)=$U$14),$U$14,0)</f>
        <v>0</v>
      </c>
      <c r="U18" s="125"/>
      <c r="V18" s="20"/>
      <c r="W18" s="1"/>
      <c r="AH18" s="10">
        <f t="shared" si="11"/>
        <v>0</v>
      </c>
      <c r="AI18" s="10">
        <f t="shared" si="13"/>
        <v>0</v>
      </c>
      <c r="AJ18" s="10" t="str">
        <f t="shared" si="13"/>
        <v>1</v>
      </c>
      <c r="AK18" s="10">
        <f t="shared" si="13"/>
        <v>0</v>
      </c>
      <c r="AL18" s="10">
        <f t="shared" si="13"/>
        <v>0</v>
      </c>
      <c r="AM18" s="10">
        <f t="shared" si="13"/>
        <v>0</v>
      </c>
      <c r="AN18" s="10">
        <f t="shared" si="13"/>
        <v>0</v>
      </c>
      <c r="AO18" s="10">
        <f t="shared" si="13"/>
        <v>0</v>
      </c>
      <c r="AP18" s="10">
        <f t="shared" si="13"/>
        <v>0</v>
      </c>
    </row>
    <row r="19" spans="12:42" ht="16.5" customHeight="1">
      <c r="L19" s="52">
        <f>IF(AND(COUNTIF(AH17:AJ19,$U$14)=1,VALUE(AH19)=$U$14),$U$14,0)</f>
        <v>0</v>
      </c>
      <c r="M19" s="48">
        <f>IF(AND(COUNTIF(AH17:AJ19,$U$14)=1,VALUE(AI19)=$U$14),$U$14,0)</f>
        <v>0</v>
      </c>
      <c r="N19" s="53">
        <f>IF(AND(COUNTIF(AH17:AJ19,$U$14)=1,VALUE(AJ19)=$U$14),$U$14,0)</f>
        <v>0</v>
      </c>
      <c r="O19" s="46">
        <f>IF(AND(COUNTIF(AK17:AM19,$U$14)=1,VALUE(AK19)=$U$14),$U$14,0)</f>
        <v>0</v>
      </c>
      <c r="P19" s="47">
        <f>IF(AND(COUNTIF(AK17:AM19,$U$14)=1,VALUE(AL19)=$U$14),$U$14,0)</f>
        <v>0</v>
      </c>
      <c r="Q19" s="49">
        <f>IF(AND(COUNTIF(AK17:AM19,$U$14)=1,VALUE(AM19)=$U$14),$U$14,0)</f>
        <v>0</v>
      </c>
      <c r="R19" s="52">
        <f>IF(AND(COUNTIF(AN17:AP19,$U$14)=1,VALUE(AN19)=$U$14),$U$14,0)</f>
        <v>0</v>
      </c>
      <c r="S19" s="48">
        <f>IF(AND(COUNTIF(AN17:AP19,$U$14)=1,VALUE(AO19)=$U$14),$U$14,0)</f>
        <v>0</v>
      </c>
      <c r="T19" s="53">
        <f>IF(AND(COUNTIF(AN17:AP19,$U$14)=1,VALUE(AP19)=$U$14),$U$14,0)</f>
        <v>0</v>
      </c>
      <c r="U19" s="125"/>
      <c r="V19" s="20"/>
      <c r="W19" s="1"/>
      <c r="AH19" s="10">
        <f t="shared" si="11"/>
        <v>0</v>
      </c>
      <c r="AI19" s="10">
        <f t="shared" si="13"/>
        <v>0</v>
      </c>
      <c r="AJ19" s="10">
        <f t="shared" si="13"/>
        <v>0</v>
      </c>
      <c r="AK19" s="10">
        <f t="shared" si="13"/>
        <v>0</v>
      </c>
      <c r="AL19" s="10">
        <f t="shared" si="13"/>
        <v>0</v>
      </c>
      <c r="AM19" s="10">
        <f t="shared" si="13"/>
        <v>0</v>
      </c>
      <c r="AN19" s="10">
        <f t="shared" si="13"/>
        <v>0</v>
      </c>
      <c r="AO19" s="10">
        <f t="shared" si="13"/>
        <v>0</v>
      </c>
      <c r="AP19" s="10">
        <f t="shared" si="13"/>
        <v>0</v>
      </c>
    </row>
    <row r="20" spans="12:42" ht="16.5" customHeight="1">
      <c r="L20" s="36">
        <f>IF(AND(COUNTIF(AH20:AJ22,$U$14)=1,VALUE(AH20)=$U$14),$U$14,0)</f>
        <v>0</v>
      </c>
      <c r="M20" s="37">
        <f>IF(AND(COUNTIF(AH20:AJ22,$U$14)=1,VALUE(AI20)=$U$14),$U$14,0)</f>
        <v>0</v>
      </c>
      <c r="N20" s="39">
        <f>IF(AND(COUNTIF(AH20:AJ22,$U$14)=1,VALUE(AJ20)=$U$14),$U$14,0)</f>
        <v>0</v>
      </c>
      <c r="O20" s="50">
        <f>IF(AND(COUNTIF(AK20:AM22,$U$14)=1,VALUE(AK20)=$U$14),$U$14,0)</f>
        <v>0</v>
      </c>
      <c r="P20" s="38">
        <f>IF(AND(COUNTIF(AK20:AM22,$U$14)=1,VALUE(AL20)=$U$14),$U$14,0)</f>
        <v>0</v>
      </c>
      <c r="Q20" s="51">
        <f>IF(AND(COUNTIF(AK20:AM22,$U$14)=1,VALUE(AM20)=$U$14),$U$14,0)</f>
        <v>0</v>
      </c>
      <c r="R20" s="36">
        <f>IF(AND(COUNTIF(AN20:AP22,$U$14)=1,VALUE(AN20)=$U$14),$U$14,0)</f>
        <v>0</v>
      </c>
      <c r="S20" s="37">
        <f>IF(AND(COUNTIF(AN20:AP22,$U$14)=1,VALUE(AO20)=$U$14),$U$14,0)</f>
        <v>0</v>
      </c>
      <c r="T20" s="39">
        <f>IF(AND(COUNTIF(AN20:AP22,$U$14)=1,VALUE(AP20)=$U$14),$U$14,0)</f>
        <v>0</v>
      </c>
      <c r="U20" s="125"/>
      <c r="V20" s="20"/>
      <c r="W20" s="1"/>
      <c r="AH20" s="10">
        <f t="shared" si="11"/>
        <v>0</v>
      </c>
      <c r="AI20" s="10">
        <f t="shared" si="13"/>
        <v>0</v>
      </c>
      <c r="AJ20" s="10">
        <f t="shared" si="13"/>
        <v>0</v>
      </c>
      <c r="AK20" s="10">
        <f t="shared" si="13"/>
        <v>0</v>
      </c>
      <c r="AL20" s="10">
        <f t="shared" si="13"/>
        <v>0</v>
      </c>
      <c r="AM20" s="10">
        <f t="shared" si="13"/>
        <v>0</v>
      </c>
      <c r="AN20" s="10">
        <f t="shared" si="13"/>
        <v>0</v>
      </c>
      <c r="AO20" s="10">
        <f t="shared" si="13"/>
        <v>0</v>
      </c>
      <c r="AP20" s="10">
        <f t="shared" si="13"/>
        <v>0</v>
      </c>
    </row>
    <row r="21" spans="12:42" ht="16.5" customHeight="1">
      <c r="L21" s="40">
        <f>IF(AND(COUNTIF(AH20:AJ22,$U$14)=1,VALUE(AH21)=$U$14),$U$14,0)</f>
        <v>0</v>
      </c>
      <c r="M21" s="41">
        <f>IF(AND(COUNTIF(AH20:AJ22,$U$14)=1,VALUE(AI21)=$U$14),$U$14,0)</f>
        <v>0</v>
      </c>
      <c r="N21" s="43">
        <f>IF(AND(COUNTIF(AH20:AJ22,$U$14)=1,VALUE(AJ21)=$U$14),$U$14,0)</f>
        <v>0</v>
      </c>
      <c r="O21" s="44">
        <f>IF(AND(COUNTIF(AK20:AM22,$U$14)=1,VALUE(AK21)=$U$14),$U$14,0)</f>
        <v>0</v>
      </c>
      <c r="P21" s="42">
        <f>IF(AND(COUNTIF(AK20:AM22,$U$14)=1,VALUE(AL21)=$U$14),$U$14,0)</f>
        <v>0</v>
      </c>
      <c r="Q21" s="45">
        <f>IF(AND(COUNTIF(AK20:AM22,$U$14)=1,VALUE(AM21)=$U$14),$U$14,0)</f>
        <v>0</v>
      </c>
      <c r="R21" s="40">
        <f>IF(AND(COUNTIF(AN20:AP22,$U$14)=1,VALUE(AN21)=$U$14),$U$14,0)</f>
        <v>0</v>
      </c>
      <c r="S21" s="41">
        <f>IF(AND(COUNTIF(AN20:AP22,$U$14)=1,VALUE(AO21)=$U$14),$U$14,0)</f>
        <v>0</v>
      </c>
      <c r="T21" s="43">
        <f>IF(AND(COUNTIF(AN20:AP22,$U$14)=1,VALUE(AP21)=$U$14),$U$14,0)</f>
        <v>0</v>
      </c>
      <c r="U21" s="126"/>
      <c r="V21" s="127"/>
      <c r="W21" s="1"/>
      <c r="AH21" s="10">
        <f aca="true" t="shared" si="14" ref="AH21:AP21">IF(ISERROR(SEARCH($U$14,AH9)),0,MID(AH9,SEARCH($U$14,AH9),1))</f>
        <v>0</v>
      </c>
      <c r="AI21" s="10">
        <f t="shared" si="14"/>
        <v>0</v>
      </c>
      <c r="AJ21" s="10">
        <f t="shared" si="14"/>
        <v>0</v>
      </c>
      <c r="AK21" s="10">
        <f t="shared" si="14"/>
        <v>0</v>
      </c>
      <c r="AL21" s="10">
        <f t="shared" si="14"/>
        <v>0</v>
      </c>
      <c r="AM21" s="10">
        <f t="shared" si="14"/>
        <v>0</v>
      </c>
      <c r="AN21" s="10">
        <f t="shared" si="14"/>
        <v>0</v>
      </c>
      <c r="AO21" s="10">
        <f t="shared" si="14"/>
        <v>0</v>
      </c>
      <c r="AP21" s="10">
        <f t="shared" si="14"/>
        <v>0</v>
      </c>
    </row>
    <row r="22" spans="12:42" ht="16.5" customHeight="1">
      <c r="L22" s="46">
        <f>IF(AND(COUNTIF(AH20:AJ22,$U$14)=1,VALUE(AH22)=$U$14),$U$14,0)</f>
        <v>0</v>
      </c>
      <c r="M22" s="47">
        <f>IF(AND(COUNTIF(AH20:AJ22,$U$14)=1,VALUE(AI22)=$U$14),$U$14,0)</f>
        <v>0</v>
      </c>
      <c r="N22" s="49">
        <f>IF(AND(COUNTIF(AH20:AJ22,$U$14)=1,VALUE(AJ22)=$U$14),$U$14,0)</f>
        <v>0</v>
      </c>
      <c r="O22" s="52">
        <f>IF(AND(COUNTIF(AK20:AM22,$U$14)=1,VALUE(AK22)=$U$14),$U$14,0)</f>
        <v>0</v>
      </c>
      <c r="P22" s="48">
        <f>IF(AND(COUNTIF(AK20:AM22,$U$14)=1,VALUE(AL22)=$U$14),$U$14,0)</f>
        <v>0</v>
      </c>
      <c r="Q22" s="53">
        <f>IF(AND(COUNTIF(AK20:AM22,$U$14)=1,VALUE(AM22)=$U$14),$U$14,0)</f>
        <v>0</v>
      </c>
      <c r="R22" s="46">
        <f>IF(AND(COUNTIF(AN20:AP22,$U$14)=1,VALUE(AN22)=$U$14),$U$14,0)</f>
        <v>0</v>
      </c>
      <c r="S22" s="47">
        <f>IF(AND(COUNTIF(AN20:AP22,$U$14)=1,VALUE(AO22)=$U$14),$U$14,0)</f>
        <v>0</v>
      </c>
      <c r="T22" s="49">
        <f>IF(AND(COUNTIF(AN20:AP22,$U$14)=1,VALUE(AP22)=$U$14),$U$14,0)</f>
        <v>0</v>
      </c>
      <c r="U22" s="368" t="s">
        <v>27</v>
      </c>
      <c r="V22" s="369"/>
      <c r="W22" s="1"/>
      <c r="AH22" s="10">
        <f aca="true" t="shared" si="15" ref="AH22:AP22">IF(ISERROR(SEARCH($U$14,AH10)),0,MID(AH10,SEARCH($U$14,AH10),1))</f>
        <v>0</v>
      </c>
      <c r="AI22" s="10">
        <f t="shared" si="15"/>
        <v>0</v>
      </c>
      <c r="AJ22" s="10">
        <f t="shared" si="15"/>
        <v>0</v>
      </c>
      <c r="AK22" s="10">
        <f t="shared" si="15"/>
        <v>0</v>
      </c>
      <c r="AL22" s="10">
        <f t="shared" si="15"/>
        <v>0</v>
      </c>
      <c r="AM22" s="10">
        <f t="shared" si="15"/>
        <v>0</v>
      </c>
      <c r="AN22" s="10">
        <f t="shared" si="15"/>
        <v>0</v>
      </c>
      <c r="AO22" s="10">
        <f t="shared" si="15"/>
        <v>0</v>
      </c>
      <c r="AP22" s="10">
        <f t="shared" si="15"/>
        <v>0</v>
      </c>
    </row>
    <row r="23" ht="12.75"/>
    <row r="24" spans="2:10" ht="16.5" customHeight="1">
      <c r="B24" s="192" t="s">
        <v>10</v>
      </c>
      <c r="C24" s="193"/>
      <c r="D24" s="193"/>
      <c r="E24" s="190"/>
      <c r="F24" s="190"/>
      <c r="G24" s="190"/>
      <c r="H24" s="190"/>
      <c r="I24" s="190"/>
      <c r="J24" s="197"/>
    </row>
    <row r="25" spans="2:10" ht="12.75" customHeight="1">
      <c r="B25" s="194"/>
      <c r="C25" s="195"/>
      <c r="D25" s="195"/>
      <c r="E25" s="191"/>
      <c r="F25" s="191"/>
      <c r="G25" s="191"/>
      <c r="H25" s="191"/>
      <c r="I25" s="191"/>
      <c r="J25" s="198"/>
    </row>
    <row r="26" spans="2:10" ht="16.5" customHeight="1">
      <c r="B26" s="199" t="s">
        <v>11</v>
      </c>
      <c r="C26" s="196"/>
      <c r="D26" s="196"/>
      <c r="E26" s="140"/>
      <c r="F26" s="140"/>
      <c r="G26" s="140"/>
      <c r="H26" s="140"/>
      <c r="I26" s="140"/>
      <c r="J26" s="189"/>
    </row>
    <row r="27" ht="12.75"/>
    <row r="28" spans="2:12" ht="12.75">
      <c r="B28" s="256"/>
      <c r="E28" s="247"/>
      <c r="F28" s="247" t="s">
        <v>12</v>
      </c>
      <c r="L28" s="246"/>
    </row>
    <row r="29" spans="2:12" ht="12.75">
      <c r="B29" s="256"/>
      <c r="F29" s="247" t="s">
        <v>13</v>
      </c>
      <c r="L29" s="246"/>
    </row>
    <row r="30" ht="12.75">
      <c r="F30" s="247" t="s">
        <v>14</v>
      </c>
    </row>
    <row r="31" ht="12.75">
      <c r="F31" s="247" t="s">
        <v>29</v>
      </c>
    </row>
    <row r="32" ht="12.75">
      <c r="F32" s="247" t="s">
        <v>15</v>
      </c>
    </row>
    <row r="33" ht="12.75"/>
    <row r="34" spans="6:8" ht="12.75">
      <c r="F34" s="374">
        <v>0.7110300925925926</v>
      </c>
      <c r="G34" s="374"/>
      <c r="H34" s="374"/>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4.25" customHeight="1"/>
    <row r="99" spans="2:13" ht="16.5" customHeight="1">
      <c r="B99" s="375" t="s">
        <v>16</v>
      </c>
      <c r="C99" s="375"/>
      <c r="D99" s="375"/>
      <c r="E99" s="375"/>
      <c r="F99" s="375"/>
      <c r="G99" s="375"/>
      <c r="H99" s="365"/>
      <c r="I99" s="365"/>
      <c r="J99" s="365"/>
      <c r="K99" s="246"/>
      <c r="M99" s="246"/>
    </row>
    <row r="100" spans="2:10" ht="16.5" customHeight="1">
      <c r="B100" s="72">
        <v>6</v>
      </c>
      <c r="C100" s="73">
        <v>8</v>
      </c>
      <c r="D100" s="74">
        <v>3</v>
      </c>
      <c r="E100" s="75">
        <v>7</v>
      </c>
      <c r="F100" s="76">
        <v>4</v>
      </c>
      <c r="G100" s="77">
        <v>1</v>
      </c>
      <c r="H100" s="72">
        <v>2</v>
      </c>
      <c r="I100" s="73">
        <v>5</v>
      </c>
      <c r="J100" s="74">
        <v>9</v>
      </c>
    </row>
    <row r="101" spans="2:10" ht="16.5" customHeight="1">
      <c r="B101" s="78">
        <v>7</v>
      </c>
      <c r="C101" s="79">
        <v>1</v>
      </c>
      <c r="D101" s="80">
        <v>4</v>
      </c>
      <c r="E101" s="81">
        <v>5</v>
      </c>
      <c r="F101" s="82">
        <v>9</v>
      </c>
      <c r="G101" s="83">
        <v>2</v>
      </c>
      <c r="H101" s="78">
        <v>8</v>
      </c>
      <c r="I101" s="79">
        <v>6</v>
      </c>
      <c r="J101" s="80">
        <v>3</v>
      </c>
    </row>
    <row r="102" spans="2:10" ht="16.5" customHeight="1">
      <c r="B102" s="84">
        <v>5</v>
      </c>
      <c r="C102" s="85">
        <v>2</v>
      </c>
      <c r="D102" s="86">
        <v>9</v>
      </c>
      <c r="E102" s="87">
        <v>6</v>
      </c>
      <c r="F102" s="88">
        <v>3</v>
      </c>
      <c r="G102" s="89">
        <v>8</v>
      </c>
      <c r="H102" s="84">
        <v>1</v>
      </c>
      <c r="I102" s="85">
        <v>7</v>
      </c>
      <c r="J102" s="86">
        <v>4</v>
      </c>
    </row>
    <row r="103" spans="2:10" ht="16.5" customHeight="1">
      <c r="B103" s="75">
        <v>9</v>
      </c>
      <c r="C103" s="76">
        <v>5</v>
      </c>
      <c r="D103" s="77">
        <v>2</v>
      </c>
      <c r="E103" s="72">
        <v>3</v>
      </c>
      <c r="F103" s="73">
        <v>8</v>
      </c>
      <c r="G103" s="74">
        <v>6</v>
      </c>
      <c r="H103" s="75">
        <v>7</v>
      </c>
      <c r="I103" s="76">
        <v>4</v>
      </c>
      <c r="J103" s="77">
        <v>1</v>
      </c>
    </row>
    <row r="104" spans="2:10" ht="16.5" customHeight="1">
      <c r="B104" s="81">
        <v>4</v>
      </c>
      <c r="C104" s="82">
        <v>7</v>
      </c>
      <c r="D104" s="83">
        <v>1</v>
      </c>
      <c r="E104" s="78">
        <v>9</v>
      </c>
      <c r="F104" s="79">
        <v>2</v>
      </c>
      <c r="G104" s="80">
        <v>5</v>
      </c>
      <c r="H104" s="81">
        <v>6</v>
      </c>
      <c r="I104" s="82">
        <v>3</v>
      </c>
      <c r="J104" s="83">
        <v>8</v>
      </c>
    </row>
    <row r="105" spans="2:10" ht="16.5" customHeight="1">
      <c r="B105" s="87">
        <v>3</v>
      </c>
      <c r="C105" s="88">
        <v>6</v>
      </c>
      <c r="D105" s="89">
        <v>8</v>
      </c>
      <c r="E105" s="84">
        <v>4</v>
      </c>
      <c r="F105" s="85">
        <v>1</v>
      </c>
      <c r="G105" s="86">
        <v>7</v>
      </c>
      <c r="H105" s="87">
        <v>5</v>
      </c>
      <c r="I105" s="88">
        <v>9</v>
      </c>
      <c r="J105" s="89">
        <v>2</v>
      </c>
    </row>
    <row r="106" spans="2:10" ht="16.5" customHeight="1">
      <c r="B106" s="72">
        <v>1</v>
      </c>
      <c r="C106" s="73">
        <v>4</v>
      </c>
      <c r="D106" s="74">
        <v>7</v>
      </c>
      <c r="E106" s="75">
        <v>2</v>
      </c>
      <c r="F106" s="76">
        <v>5</v>
      </c>
      <c r="G106" s="77">
        <v>9</v>
      </c>
      <c r="H106" s="72">
        <v>3</v>
      </c>
      <c r="I106" s="73">
        <v>8</v>
      </c>
      <c r="J106" s="74">
        <v>6</v>
      </c>
    </row>
    <row r="107" spans="2:10" ht="16.5" customHeight="1">
      <c r="B107" s="78">
        <v>8</v>
      </c>
      <c r="C107" s="79">
        <v>3</v>
      </c>
      <c r="D107" s="80">
        <v>6</v>
      </c>
      <c r="E107" s="81">
        <v>1</v>
      </c>
      <c r="F107" s="82">
        <v>7</v>
      </c>
      <c r="G107" s="83">
        <v>4</v>
      </c>
      <c r="H107" s="78">
        <v>9</v>
      </c>
      <c r="I107" s="79">
        <v>2</v>
      </c>
      <c r="J107" s="80">
        <v>5</v>
      </c>
    </row>
    <row r="108" spans="2:10" ht="16.5" customHeight="1">
      <c r="B108" s="84">
        <v>2</v>
      </c>
      <c r="C108" s="85">
        <v>9</v>
      </c>
      <c r="D108" s="86">
        <v>5</v>
      </c>
      <c r="E108" s="87">
        <v>8</v>
      </c>
      <c r="F108" s="88">
        <v>6</v>
      </c>
      <c r="G108" s="89">
        <v>3</v>
      </c>
      <c r="H108" s="84">
        <v>4</v>
      </c>
      <c r="I108" s="85">
        <v>1</v>
      </c>
      <c r="J108" s="86">
        <v>7</v>
      </c>
    </row>
    <row r="110" ht="12.75">
      <c r="C110" s="357"/>
    </row>
    <row r="150" spans="28:31" ht="12.75">
      <c r="AB150" s="4">
        <f>RANK(AB153,AB$153:AB$161)</f>
        <v>6</v>
      </c>
      <c r="AC150" s="2">
        <f>VLOOKUP(AB150,Y153:AA161,2,0)</f>
        <v>3</v>
      </c>
      <c r="AD150" s="4">
        <f>VLOOKUP(AB150,Y153:AA161,3,0)</f>
        <v>8</v>
      </c>
      <c r="AE150" s="3">
        <f>VLOOKUP(AB150,Y153:AC161,5,0)</f>
      </c>
    </row>
    <row r="151" ht="12.75">
      <c r="Y151" s="3" t="str">
        <f>IF(AE150&lt;&gt;"",AE150,"In row "&amp;AB150&amp;", column "&amp;AC150&amp;"")</f>
        <v>In row 6, column 3</v>
      </c>
    </row>
    <row r="152" spans="25:46" ht="12.75">
      <c r="Y152" s="3" t="str">
        <f>IF(AE150&lt;&gt;"","",", must be "&amp;AD150&amp;".")</f>
        <v>, must be 8.</v>
      </c>
      <c r="AB152" s="4"/>
      <c r="AC152" s="2"/>
      <c r="AG152" s="253"/>
      <c r="AH152" s="123"/>
      <c r="AI152" s="123"/>
      <c r="AJ152" s="123"/>
      <c r="AK152" s="123"/>
      <c r="AL152" s="123"/>
      <c r="AM152" s="123"/>
      <c r="AN152" s="123"/>
      <c r="AO152" s="123"/>
      <c r="AP152" s="123"/>
      <c r="AQ152" s="123"/>
      <c r="AR152" s="123"/>
      <c r="AS152" s="123"/>
      <c r="AT152" s="123"/>
    </row>
    <row r="153" spans="25:46" ht="12.75">
      <c r="Y153" s="250">
        <f>IF(COUNTBLANK(L2:T2)=0,"",1)</f>
        <v>1</v>
      </c>
      <c r="Z153" s="276">
        <f aca="true" t="shared" si="16" ref="Z153:Z161">MATCH("",L2:T2,0)</f>
        <v>1</v>
      </c>
      <c r="AA153" s="281">
        <f>IF(Y153&lt;10,INDEX(B100:J100,0,Z153),"")</f>
        <v>6</v>
      </c>
      <c r="AB153" s="278">
        <f ca="1">RAND()</f>
        <v>0.16496022836156538</v>
      </c>
      <c r="AC153" s="284">
        <f aca="true" t="shared" si="17" ref="AC153:AC161">IF(COUNTBLANK(L2:T2)=1,"There's only one number missing in row "&amp;Y153&amp;"!","")</f>
      </c>
      <c r="AF153" s="253"/>
      <c r="AG153" s="253"/>
      <c r="AH153" s="123"/>
      <c r="AI153" s="123"/>
      <c r="AJ153" s="123"/>
      <c r="AK153" s="123"/>
      <c r="AL153" s="123"/>
      <c r="AM153" s="123"/>
      <c r="AN153" s="123"/>
      <c r="AO153" s="123"/>
      <c r="AP153" s="123"/>
      <c r="AQ153" s="123"/>
      <c r="AR153" s="123"/>
      <c r="AS153" s="123"/>
      <c r="AT153" s="123"/>
    </row>
    <row r="154" spans="25:46" ht="12.75">
      <c r="Y154" s="251">
        <f>IF(COUNTBLANK(L3:T3)=0,"",2)</f>
        <v>2</v>
      </c>
      <c r="Z154" s="123">
        <f t="shared" si="16"/>
        <v>2</v>
      </c>
      <c r="AA154" s="282">
        <f>IF(Y154&lt;10,INDEX(B101:J101,0,Z154),"")</f>
        <v>1</v>
      </c>
      <c r="AB154" s="279">
        <f ca="1">RAND()</f>
        <v>0.2857297389335507</v>
      </c>
      <c r="AC154" s="284">
        <f t="shared" si="17"/>
      </c>
      <c r="AF154" s="253"/>
      <c r="AG154" s="253"/>
      <c r="AH154" s="123"/>
      <c r="AI154" s="123"/>
      <c r="AJ154" s="123"/>
      <c r="AK154" s="123"/>
      <c r="AL154" s="123"/>
      <c r="AM154" s="123"/>
      <c r="AN154" s="123"/>
      <c r="AO154" s="123"/>
      <c r="AP154" s="123"/>
      <c r="AQ154" s="123"/>
      <c r="AR154" s="123"/>
      <c r="AS154" s="123"/>
      <c r="AT154" s="123"/>
    </row>
    <row r="155" spans="25:46" ht="12.75">
      <c r="Y155" s="251">
        <f>IF(COUNTBLANK(L4:T4)=0,"",3)</f>
        <v>3</v>
      </c>
      <c r="Z155" s="123">
        <f t="shared" si="16"/>
        <v>2</v>
      </c>
      <c r="AA155" s="282">
        <f>IF(Y155&lt;10,INDEX(B102:J102,0,Z155),"")</f>
        <v>2</v>
      </c>
      <c r="AB155" s="279">
        <f aca="true" ca="1" t="shared" si="18" ref="AB155:AB161">RAND()</f>
        <v>0.363093066401347</v>
      </c>
      <c r="AC155" s="284">
        <f t="shared" si="17"/>
      </c>
      <c r="AF155" s="253"/>
      <c r="AG155" s="253"/>
      <c r="AH155" s="123"/>
      <c r="AI155" s="123"/>
      <c r="AJ155" s="123"/>
      <c r="AK155" s="123"/>
      <c r="AL155" s="123"/>
      <c r="AM155" s="123"/>
      <c r="AN155" s="123"/>
      <c r="AO155" s="123"/>
      <c r="AP155" s="123"/>
      <c r="AQ155" s="123"/>
      <c r="AR155" s="123"/>
      <c r="AS155" s="123"/>
      <c r="AT155" s="123"/>
    </row>
    <row r="156" spans="25:46" ht="12.75">
      <c r="Y156" s="251">
        <f>IF(COUNTBLANK(L5:T5)=0,"",4)</f>
        <v>4</v>
      </c>
      <c r="Z156" s="123">
        <f t="shared" si="16"/>
        <v>2</v>
      </c>
      <c r="AA156" s="282">
        <f aca="true" t="shared" si="19" ref="AA156:AA161">IF(Y156&lt;10,INDEX(B103:J103,0,Z156),"")</f>
        <v>5</v>
      </c>
      <c r="AB156" s="279">
        <f ca="1" t="shared" si="18"/>
        <v>0.14833212762864667</v>
      </c>
      <c r="AC156" s="284">
        <f t="shared" si="17"/>
      </c>
      <c r="AF156" s="253"/>
      <c r="AG156" s="253"/>
      <c r="AH156" s="123"/>
      <c r="AI156" s="123"/>
      <c r="AJ156" s="123"/>
      <c r="AK156" s="123"/>
      <c r="AL156" s="123"/>
      <c r="AM156" s="123"/>
      <c r="AN156" s="123"/>
      <c r="AO156" s="123"/>
      <c r="AP156" s="123"/>
      <c r="AQ156" s="123"/>
      <c r="AR156" s="123"/>
      <c r="AS156" s="123"/>
      <c r="AT156" s="123"/>
    </row>
    <row r="157" spans="25:46" ht="12.75">
      <c r="Y157" s="251">
        <f>IF(COUNTBLANK(L6:T6)=0,"",5)</f>
        <v>5</v>
      </c>
      <c r="Z157" s="123">
        <f t="shared" si="16"/>
        <v>1</v>
      </c>
      <c r="AA157" s="282">
        <f t="shared" si="19"/>
        <v>4</v>
      </c>
      <c r="AB157" s="279">
        <f ca="1" t="shared" si="18"/>
        <v>0.9811524409389516</v>
      </c>
      <c r="AC157" s="284">
        <f t="shared" si="17"/>
      </c>
      <c r="AF157" s="253"/>
      <c r="AG157" s="253"/>
      <c r="AH157" s="123"/>
      <c r="AI157" s="123"/>
      <c r="AJ157" s="123"/>
      <c r="AK157" s="123"/>
      <c r="AL157" s="123"/>
      <c r="AM157" s="123"/>
      <c r="AN157" s="123"/>
      <c r="AO157" s="123"/>
      <c r="AP157" s="123"/>
      <c r="AQ157" s="123"/>
      <c r="AR157" s="123"/>
      <c r="AS157" s="123"/>
      <c r="AT157" s="123"/>
    </row>
    <row r="158" spans="25:46" ht="12.75">
      <c r="Y158" s="251">
        <f>IF(COUNTBLANK(L7:T7)=0,"",6)</f>
        <v>6</v>
      </c>
      <c r="Z158" s="123">
        <f t="shared" si="16"/>
        <v>3</v>
      </c>
      <c r="AA158" s="282">
        <f t="shared" si="19"/>
        <v>8</v>
      </c>
      <c r="AB158" s="279">
        <f ca="1" t="shared" si="18"/>
        <v>0.1094494614436412</v>
      </c>
      <c r="AC158" s="284">
        <f t="shared" si="17"/>
      </c>
      <c r="AF158" s="253"/>
      <c r="AG158" s="253"/>
      <c r="AH158" s="123"/>
      <c r="AI158" s="123"/>
      <c r="AJ158" s="123"/>
      <c r="AK158" s="123"/>
      <c r="AL158" s="123"/>
      <c r="AM158" s="123"/>
      <c r="AN158" s="123"/>
      <c r="AO158" s="123"/>
      <c r="AP158" s="123"/>
      <c r="AQ158" s="123"/>
      <c r="AR158" s="123"/>
      <c r="AS158" s="123"/>
      <c r="AT158" s="123"/>
    </row>
    <row r="159" spans="25:46" ht="12.75">
      <c r="Y159" s="251">
        <f>IF(COUNTBLANK(L8:T8)=0,"",7)</f>
        <v>7</v>
      </c>
      <c r="Z159" s="123">
        <f t="shared" si="16"/>
        <v>3</v>
      </c>
      <c r="AA159" s="282">
        <f t="shared" si="19"/>
        <v>7</v>
      </c>
      <c r="AB159" s="279">
        <f ca="1" t="shared" si="18"/>
        <v>0.11448783800027429</v>
      </c>
      <c r="AC159" s="284">
        <f t="shared" si="17"/>
      </c>
      <c r="AF159" s="253"/>
      <c r="AG159" s="253"/>
      <c r="AH159" s="123"/>
      <c r="AI159" s="123"/>
      <c r="AJ159" s="123"/>
      <c r="AK159" s="123"/>
      <c r="AL159" s="123"/>
      <c r="AM159" s="123"/>
      <c r="AN159" s="123"/>
      <c r="AO159" s="123"/>
      <c r="AP159" s="123"/>
      <c r="AQ159" s="123"/>
      <c r="AR159" s="123"/>
      <c r="AS159" s="123"/>
      <c r="AT159" s="123"/>
    </row>
    <row r="160" spans="25:46" ht="12.75">
      <c r="Y160" s="251">
        <f>IF(COUNTBLANK(L9:T9)=0,"",8)</f>
        <v>8</v>
      </c>
      <c r="Z160" s="123">
        <f t="shared" si="16"/>
        <v>3</v>
      </c>
      <c r="AA160" s="282">
        <f t="shared" si="19"/>
        <v>6</v>
      </c>
      <c r="AB160" s="279">
        <f ca="1" t="shared" si="18"/>
        <v>0.5963840006937926</v>
      </c>
      <c r="AC160" s="284">
        <f t="shared" si="17"/>
      </c>
      <c r="AF160" s="253"/>
      <c r="AG160" s="253"/>
      <c r="AH160" s="123"/>
      <c r="AI160" s="123"/>
      <c r="AJ160" s="123"/>
      <c r="AK160" s="123"/>
      <c r="AL160" s="123"/>
      <c r="AM160" s="123"/>
      <c r="AN160" s="123"/>
      <c r="AO160" s="123"/>
      <c r="AP160" s="123"/>
      <c r="AQ160" s="123"/>
      <c r="AR160" s="123"/>
      <c r="AS160" s="123"/>
      <c r="AT160" s="123"/>
    </row>
    <row r="161" spans="25:46" ht="12.75">
      <c r="Y161" s="252">
        <f>IF(COUNTBLANK(L10:T10)=0,"",9)</f>
        <v>9</v>
      </c>
      <c r="Z161" s="277">
        <f t="shared" si="16"/>
        <v>1</v>
      </c>
      <c r="AA161" s="283">
        <f t="shared" si="19"/>
        <v>2</v>
      </c>
      <c r="AB161" s="280">
        <f ca="1" t="shared" si="18"/>
        <v>0.2985978137371652</v>
      </c>
      <c r="AC161" s="284">
        <f t="shared" si="17"/>
      </c>
      <c r="AF161" s="253"/>
      <c r="AG161" s="253"/>
      <c r="AH161" s="123"/>
      <c r="AI161" s="123"/>
      <c r="AJ161" s="123"/>
      <c r="AK161" s="123"/>
      <c r="AL161" s="123"/>
      <c r="AM161" s="123"/>
      <c r="AN161" s="123"/>
      <c r="AO161" s="123"/>
      <c r="AP161" s="123"/>
      <c r="AQ161" s="123"/>
      <c r="AR161" s="123"/>
      <c r="AS161" s="123"/>
      <c r="AT161" s="123"/>
    </row>
    <row r="162" spans="33:46" ht="12.75">
      <c r="AG162" s="253"/>
      <c r="AH162" s="123"/>
      <c r="AI162" s="123"/>
      <c r="AJ162" s="123"/>
      <c r="AK162" s="123"/>
      <c r="AL162" s="123"/>
      <c r="AM162" s="123"/>
      <c r="AN162" s="123"/>
      <c r="AO162" s="123"/>
      <c r="AP162" s="123"/>
      <c r="AQ162" s="123"/>
      <c r="AR162" s="123"/>
      <c r="AS162" s="123"/>
      <c r="AT162" s="123"/>
    </row>
  </sheetData>
  <mergeCells count="11">
    <mergeCell ref="H99:J99"/>
    <mergeCell ref="U14:V14"/>
    <mergeCell ref="U22:V22"/>
    <mergeCell ref="U12:V12"/>
    <mergeCell ref="U15:V15"/>
    <mergeCell ref="F34:H34"/>
    <mergeCell ref="B99:G99"/>
    <mergeCell ref="X1:AF1"/>
    <mergeCell ref="X11:Y11"/>
    <mergeCell ref="L1:T1"/>
    <mergeCell ref="B1:J1"/>
  </mergeCells>
  <conditionalFormatting sqref="V2:V10">
    <cfRule type="expression" priority="1" dxfId="0" stopIfTrue="1">
      <formula>COUNT(L2:T2)=8</formula>
    </cfRule>
    <cfRule type="cellIs" priority="2" dxfId="1" operator="equal" stopIfTrue="1">
      <formula>45</formula>
    </cfRule>
  </conditionalFormatting>
  <conditionalFormatting sqref="U2:U10">
    <cfRule type="expression" priority="3" dxfId="2" stopIfTrue="1">
      <formula>COUNT(L2:T2)=8</formula>
    </cfRule>
  </conditionalFormatting>
  <conditionalFormatting sqref="L11:T11">
    <cfRule type="expression" priority="4" dxfId="3" stopIfTrue="1">
      <formula>COUNT(L2:L10)=8</formula>
    </cfRule>
  </conditionalFormatting>
  <conditionalFormatting sqref="L12:T12">
    <cfRule type="expression" priority="5" dxfId="4" stopIfTrue="1">
      <formula>COUNT(L2:L10)=8</formula>
    </cfRule>
    <cfRule type="cellIs" priority="6" dxfId="1" operator="equal" stopIfTrue="1">
      <formula>45</formula>
    </cfRule>
  </conditionalFormatting>
  <conditionalFormatting sqref="L14:T22">
    <cfRule type="expression" priority="7" dxfId="5" stopIfTrue="1">
      <formula>AND(L14&gt;0,L14=VALUE(AH14))</formula>
    </cfRule>
  </conditionalFormatting>
  <conditionalFormatting sqref="AH2:AP10">
    <cfRule type="expression" priority="8" dxfId="6" stopIfTrue="1">
      <formula>LEN(AH2)=1</formula>
    </cfRule>
  </conditionalFormatting>
  <conditionalFormatting sqref="S9 M6 M9 P3 P6 P9 S3 S6 M3">
    <cfRule type="expression" priority="9" dxfId="7" stopIfTrue="1">
      <formula>AND($V$11=1,LEN(AI3)=1)</formula>
    </cfRule>
    <cfRule type="expression" priority="10" dxfId="5" stopIfTrue="1">
      <formula>AND($V$11=1,M15&gt;0)</formula>
    </cfRule>
    <cfRule type="expression" priority="11" dxfId="8" stopIfTrue="1">
      <formula>AND(ISNUMBER(M3),OR(COUNTIF($L3:$T3,M3)&gt;1,COUNTIF(M$2:M$10,M3)&gt;1,COUNTIF(L2:N4,M3)&gt;1))</formula>
    </cfRule>
  </conditionalFormatting>
  <conditionalFormatting sqref="R8 L5 L8 O2 O5 O8 R2 R5">
    <cfRule type="expression" priority="12" dxfId="7" stopIfTrue="1">
      <formula>AND($V$11=1,LEN(AH2)=1)</formula>
    </cfRule>
    <cfRule type="expression" priority="13" dxfId="5" stopIfTrue="1">
      <formula>AND($V$11=1,L14&gt;0)</formula>
    </cfRule>
    <cfRule type="expression" priority="14" dxfId="8" stopIfTrue="1">
      <formula>AND(ISNUMBER(L2),OR(COUNTIF($L2:$T2,L2)&gt;1,COUNTIF(L$2:L$10,L2)&gt;1,COUNTIF(L2:N4,L2)&gt;1))</formula>
    </cfRule>
  </conditionalFormatting>
  <conditionalFormatting sqref="S8 M5 M8 P2 P5 P8 S2 S5 M2">
    <cfRule type="expression" priority="15" dxfId="7" stopIfTrue="1">
      <formula>AND($V$11=1,LEN(AI2)=1)</formula>
    </cfRule>
    <cfRule type="expression" priority="16" dxfId="5" stopIfTrue="1">
      <formula>AND($V$11=1,M14&gt;0)</formula>
    </cfRule>
    <cfRule type="expression" priority="17" dxfId="8" stopIfTrue="1">
      <formula>AND(ISNUMBER(M2),OR(COUNTIF($L2:$T2,M2)&gt;1,COUNTIF(M$2:M$10,M2)&gt;1,COUNTIF(L2:N4,M2)&gt;1))</formula>
    </cfRule>
  </conditionalFormatting>
  <conditionalFormatting sqref="T8 N2 N8 Q2 Q5 Q8 T2 T5">
    <cfRule type="expression" priority="18" dxfId="7" stopIfTrue="1">
      <formula>AND($V$11=1,LEN(AJ2)=1)</formula>
    </cfRule>
    <cfRule type="expression" priority="19" dxfId="5" stopIfTrue="1">
      <formula>AND($V$11=1,N14&gt;0)</formula>
    </cfRule>
    <cfRule type="expression" priority="20" dxfId="8" stopIfTrue="1">
      <formula>AND(ISNUMBER(N2),OR(COUNTIF($L2:$T2,N2)&gt;1,COUNTIF(N$2:N$10,N2)&gt;1,COUNTIF(L2:N4,N2)&gt;1))</formula>
    </cfRule>
  </conditionalFormatting>
  <conditionalFormatting sqref="R9 L6 L9 O3 O6 O9 R3 R6 L3">
    <cfRule type="expression" priority="21" dxfId="7" stopIfTrue="1">
      <formula>AND($V$11=1,LEN(AH3)=1)</formula>
    </cfRule>
    <cfRule type="expression" priority="22" dxfId="5" stopIfTrue="1">
      <formula>AND($V$11=1,L15&gt;0)</formula>
    </cfRule>
    <cfRule type="expression" priority="23" dxfId="8" stopIfTrue="1">
      <formula>AND(ISNUMBER(L3),OR(COUNTIF($L3:$T3,L3)&gt;1,COUNTIF(L$2:L$10,L3)&gt;1,COUNTIF(L2:N4,L3)&gt;1))</formula>
    </cfRule>
  </conditionalFormatting>
  <conditionalFormatting sqref="T9 N6 N9 Q3 Q6 Q9 T3 T6 N3">
    <cfRule type="expression" priority="24" dxfId="7" stopIfTrue="1">
      <formula>AND($V$11=1,LEN(AJ3)=1)</formula>
    </cfRule>
    <cfRule type="expression" priority="25" dxfId="5" stopIfTrue="1">
      <formula>AND($V$11=1,N15&gt;0)</formula>
    </cfRule>
    <cfRule type="expression" priority="26" dxfId="8" stopIfTrue="1">
      <formula>AND(ISNUMBER(N3),OR(COUNTIF($L3:$T3,N3)&gt;1,COUNTIF(N$2:N$10,N3)&gt;1,COUNTIF(L2:N4,N3)&gt;1))</formula>
    </cfRule>
  </conditionalFormatting>
  <conditionalFormatting sqref="R10 L7 L10 O4 O7 O10 R4 R7 L4">
    <cfRule type="expression" priority="27" dxfId="7" stopIfTrue="1">
      <formula>AND($V$11=1,LEN(AH4)=1)</formula>
    </cfRule>
    <cfRule type="expression" priority="28" dxfId="5" stopIfTrue="1">
      <formula>AND($V$11=1,L16&gt;0)</formula>
    </cfRule>
    <cfRule type="expression" priority="29" dxfId="8" stopIfTrue="1">
      <formula>AND(ISNUMBER(L4),OR(COUNTIF($L4:$T4,L4)&gt;1,COUNTIF(L$2:L$10,L4)&gt;1,COUNTIF(L2:N4,L4)&gt;1))</formula>
    </cfRule>
  </conditionalFormatting>
  <conditionalFormatting sqref="S10 M7 M10 P4 P7 P10 S4 S7 M4">
    <cfRule type="expression" priority="30" dxfId="7" stopIfTrue="1">
      <formula>AND($V$11=1,LEN(AI4)=1)</formula>
    </cfRule>
    <cfRule type="expression" priority="31" dxfId="5" stopIfTrue="1">
      <formula>AND($V$11=1,M16&gt;0)</formula>
    </cfRule>
    <cfRule type="expression" priority="32" dxfId="8" stopIfTrue="1">
      <formula>AND(ISNUMBER(M4),OR(COUNTIF($L4:$T4,M4)&gt;1,COUNTIF(M$2:M$10,M4)&gt;1,COUNTIF(L2:N4,M4)&gt;1))</formula>
    </cfRule>
  </conditionalFormatting>
  <conditionalFormatting sqref="T10 N7 N10 Q4 Q7 Q10 T4 T7 N4">
    <cfRule type="expression" priority="33" dxfId="7" stopIfTrue="1">
      <formula>AND($V$11=1,LEN(AJ4)=1)</formula>
    </cfRule>
    <cfRule type="expression" priority="34" dxfId="5" stopIfTrue="1">
      <formula>AND($V$11=1,N16&gt;0)</formula>
    </cfRule>
    <cfRule type="expression" priority="35" dxfId="8" stopIfTrue="1">
      <formula>AND(ISNUMBER(N4),OR(COUNTIF($L4:$T4,N4)&gt;1,COUNTIF(N$2:N$10,N4)&gt;1,COUNTIF(L2:N4,N4)&gt;1))</formula>
    </cfRule>
  </conditionalFormatting>
  <conditionalFormatting sqref="X2:AF10">
    <cfRule type="cellIs" priority="36" dxfId="9" operator="greaterThan" stopIfTrue="1">
      <formula>0</formula>
    </cfRule>
  </conditionalFormatting>
  <conditionalFormatting sqref="N5">
    <cfRule type="expression" priority="37" dxfId="7" stopIfTrue="1">
      <formula>AND($V$11=1,LEN(AJ5)=1)</formula>
    </cfRule>
    <cfRule type="expression" priority="38" dxfId="5" stopIfTrue="1">
      <formula>AND($V$11=1,N17&gt;0)</formula>
    </cfRule>
    <cfRule type="expression" priority="39" dxfId="8" stopIfTrue="1">
      <formula>AND(ISNUMBER(N5),OR(COUNTIF($L5:$T5,N5)&gt;1,COUNTIF(N$2:N$10,N5)&gt;1,COUNTIF(L5:N7,N5)&gt;1))</formula>
    </cfRule>
  </conditionalFormatting>
  <conditionalFormatting sqref="L2">
    <cfRule type="expression" priority="40" dxfId="7" stopIfTrue="1">
      <formula>AND($V$11=1,LEN(AH2)=1)</formula>
    </cfRule>
    <cfRule type="expression" priority="41" dxfId="5" stopIfTrue="1">
      <formula>AND($V$11=1,L14&gt;0)</formula>
    </cfRule>
    <cfRule type="expression" priority="42" dxfId="8" stopIfTrue="1">
      <formula>AND(ISNUMBER(L2),OR(COUNTIF($L2:$T2,L2)&gt;1,COUNTIF(L$2:L$10,L2)&gt;1,COUNTIF(L2:N4,L2)&gt;1))</formula>
    </cfRule>
  </conditionalFormatting>
  <dataValidations count="1">
    <dataValidation type="whole" allowBlank="1" showInputMessage="1" showErrorMessage="1" errorTitle="Computeractive Sudoku" error="Please enter a number between 1 and 9!" sqref="L2:T10">
      <formula1>1</formula1>
      <formula2>9</formula2>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200" r:id="rId4"/>
  <headerFooter alignWithMargins="0">
    <oddFooter>&amp;C&amp;6Computeractive</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Blad2"/>
  <dimension ref="A1:AT32"/>
  <sheetViews>
    <sheetView showZeros="0" workbookViewId="0" topLeftCell="A1">
      <selection activeCell="M2" sqref="M2"/>
    </sheetView>
  </sheetViews>
  <sheetFormatPr defaultColWidth="9.140625" defaultRowHeight="12.75" customHeight="1"/>
  <cols>
    <col min="1" max="1" width="4.00390625" style="5" bestFit="1" customWidth="1"/>
    <col min="2" max="44" width="2.7109375" style="5" customWidth="1"/>
    <col min="45" max="46" width="4.00390625" style="5" bestFit="1" customWidth="1"/>
    <col min="47" max="16384" width="9.140625" style="5" customWidth="1"/>
  </cols>
  <sheetData>
    <row r="1" spans="25:43" ht="12.75" customHeight="1">
      <c r="Y1" s="377" t="s">
        <v>17</v>
      </c>
      <c r="Z1" s="378"/>
      <c r="AA1" s="378"/>
      <c r="AB1" s="378"/>
      <c r="AC1" s="378"/>
      <c r="AD1" s="378"/>
      <c r="AE1" s="378"/>
      <c r="AF1" s="378"/>
      <c r="AG1" s="379"/>
      <c r="AL1" s="6"/>
      <c r="AM1" s="6"/>
      <c r="AN1" s="6"/>
      <c r="AO1" s="188"/>
      <c r="AP1" s="6"/>
      <c r="AQ1" s="6"/>
    </row>
    <row r="2" spans="1:45" ht="12.75" customHeight="1">
      <c r="A2" s="135">
        <v>1</v>
      </c>
      <c r="B2" s="136">
        <v>2</v>
      </c>
      <c r="M2" s="334">
        <v>4</v>
      </c>
      <c r="N2" s="30">
        <f>$B$12</f>
        <v>3</v>
      </c>
      <c r="O2" s="31">
        <f>$B$13</f>
        <v>2</v>
      </c>
      <c r="P2" s="32">
        <f>$B$14</f>
        <v>1</v>
      </c>
      <c r="Q2" s="30">
        <f>$B$14</f>
        <v>1</v>
      </c>
      <c r="R2" s="31">
        <f>$B$13</f>
        <v>2</v>
      </c>
      <c r="S2" s="32">
        <f>$B$12</f>
        <v>3</v>
      </c>
      <c r="T2" s="30">
        <f>$B$14</f>
        <v>1</v>
      </c>
      <c r="U2" s="31">
        <f>$B$13</f>
        <v>2</v>
      </c>
      <c r="V2" s="32">
        <f>$B$12</f>
        <v>3</v>
      </c>
      <c r="X2" s="285">
        <v>6</v>
      </c>
      <c r="Y2" s="30">
        <f>RANK(AS3,AS$3:AS$5)</f>
        <v>2</v>
      </c>
      <c r="Z2" s="31">
        <f>RANK(AS4,AS$3:AS$5)</f>
        <v>3</v>
      </c>
      <c r="AA2" s="32">
        <f>RANK(AS5,AS$3:AS$5)</f>
        <v>1</v>
      </c>
      <c r="AB2" s="30">
        <f>RANK(AS6,AS$6:AS$8)</f>
        <v>3</v>
      </c>
      <c r="AC2" s="31">
        <f>RANK(AS7,AS$6:AS$8)</f>
        <v>1</v>
      </c>
      <c r="AD2" s="32">
        <f>RANK(AS8,AS$6:AS$8)</f>
        <v>2</v>
      </c>
      <c r="AE2" s="30">
        <f>RANK(AS9,AS$9:AS$11)</f>
        <v>2</v>
      </c>
      <c r="AF2" s="31">
        <f>RANK(AS10,AS$9:AS$11)</f>
        <v>3</v>
      </c>
      <c r="AG2" s="32">
        <f>RANK(AS11,AS$9:AS$11)</f>
        <v>1</v>
      </c>
      <c r="AH2" s="6"/>
      <c r="AI2" s="135">
        <v>7</v>
      </c>
      <c r="AJ2" s="376" t="s">
        <v>18</v>
      </c>
      <c r="AK2" s="376"/>
      <c r="AL2" s="376"/>
      <c r="AM2" s="376"/>
      <c r="AN2" s="376"/>
      <c r="AO2" s="376"/>
      <c r="AP2" s="376"/>
      <c r="AQ2" s="376"/>
      <c r="AS2" s="135">
        <v>5</v>
      </c>
    </row>
    <row r="3" spans="1:46" ht="12.75" customHeight="1">
      <c r="A3" s="324">
        <f ca="1">RAND()</f>
        <v>0.22688142181513893</v>
      </c>
      <c r="B3" s="200">
        <f>RANK(A3,A$3:A$11)</f>
        <v>7</v>
      </c>
      <c r="C3" s="141">
        <f>LARGE(B$3:B$5,B12)</f>
        <v>2</v>
      </c>
      <c r="D3" s="342">
        <f>LARGE(B$6:B$8,B13)</f>
        <v>8</v>
      </c>
      <c r="E3" s="144">
        <f>LARGE(B$9:B$11,B14)</f>
        <v>5</v>
      </c>
      <c r="F3" s="351">
        <f>LARGE(B$6:B$8,B12)</f>
        <v>1</v>
      </c>
      <c r="G3" s="143">
        <f>LARGE(B$9:B$11,B13)</f>
        <v>4</v>
      </c>
      <c r="H3" s="166">
        <f>LARGE(B$3:B$5,B14)</f>
        <v>7</v>
      </c>
      <c r="I3" s="141">
        <f>LARGE(B$9:B$11,B12)</f>
        <v>3</v>
      </c>
      <c r="J3" s="142">
        <f>LARGE(B$3:B$5,B13)</f>
        <v>6</v>
      </c>
      <c r="K3" s="348">
        <f>LARGE(B$6:B$8,B14)</f>
        <v>9</v>
      </c>
      <c r="M3" s="255">
        <f>$B$14</f>
        <v>1</v>
      </c>
      <c r="N3" s="141">
        <v>6</v>
      </c>
      <c r="O3" s="142">
        <v>8</v>
      </c>
      <c r="P3" s="144">
        <v>3</v>
      </c>
      <c r="Q3" s="168">
        <v>7</v>
      </c>
      <c r="R3" s="143">
        <v>4</v>
      </c>
      <c r="S3" s="166">
        <v>1</v>
      </c>
      <c r="T3" s="141">
        <v>2</v>
      </c>
      <c r="U3" s="142">
        <v>5</v>
      </c>
      <c r="V3" s="144">
        <v>9</v>
      </c>
      <c r="X3" s="255">
        <f>RANK(AT3,AT$3:AT$5)</f>
        <v>2</v>
      </c>
      <c r="Y3" s="54">
        <f aca="true" t="shared" si="0" ref="Y3:Y11">IF($P$15=1,IF(MOD($X3+Y$2,2)=0,N3,""),IF($P$15=2,IF(MOD($X3+Y$2,2)=1,N3,""),IF($X3+Y$2=4,N3,"")))</f>
        <v>6</v>
      </c>
      <c r="Z3" s="55">
        <f aca="true" t="shared" si="1" ref="Z3:Z11">IF($P$15=1,IF(MOD($X3+Z$2,2)=0,O3,""),IF($P$15=2,IF(MOD($X3+Z$2,2)=1,O3,""),IF($X3+Z$2=4,O3,"")))</f>
      </c>
      <c r="AA3" s="57">
        <f aca="true" t="shared" si="2" ref="AA3:AA11">IF($P$15=1,IF(MOD($X3+AA$2,2)=0,P3,""),IF($P$15=2,IF(MOD($X3+AA$2,2)=1,P3,""),IF($X3+AA$2=4,P3,"")))</f>
      </c>
      <c r="AB3" s="64">
        <f aca="true" t="shared" si="3" ref="AB3:AB11">IF($P$15=1,IF(MOD($X3+AB$2,2)=0,Q3,""),IF($P$15=2,IF(MOD($X3+AB$2,2)=1,Q3,""),IF($X3+AB$2=4,Q3,"")))</f>
      </c>
      <c r="AC3" s="56">
        <f aca="true" t="shared" si="4" ref="AC3:AC11">IF($P$15=1,IF(MOD($X3+AC$2,2)=0,R3,""),IF($P$15=2,IF(MOD($X3+AC$2,2)=1,R3,""),IF($X3+AC$2=4,R3,"")))</f>
      </c>
      <c r="AD3" s="62">
        <f aca="true" t="shared" si="5" ref="AD3:AD11">IF($P$15=1,IF(MOD($X3+AD$2,2)=0,S3,""),IF($P$15=2,IF(MOD($X3+AD$2,2)=1,S3,""),IF($X3+AD$2=4,S3,"")))</f>
        <v>1</v>
      </c>
      <c r="AE3" s="54">
        <f aca="true" t="shared" si="6" ref="AE3:AE11">IF($P$15=1,IF(MOD($X3+AE$2,2)=0,T3,""),IF($P$15=2,IF(MOD($X3+AE$2,2)=1,T3,""),IF($X3+AE$2=4,T3,"")))</f>
        <v>2</v>
      </c>
      <c r="AF3" s="55">
        <f aca="true" t="shared" si="7" ref="AF3:AF11">IF($P$15=1,IF(MOD($X3+AF$2,2)=0,U3,""),IF($P$15=2,IF(MOD($X3+AF$2,2)=1,U3,""),IF($X3+AF$2=4,U3,"")))</f>
      </c>
      <c r="AG3" s="57">
        <f aca="true" t="shared" si="8" ref="AG3:AG11">IF($P$15=1,IF(MOD($X3+AG$2,2)=0,V3,""),IF($P$15=2,IF(MOD($X3+AG$2,2)=1,V3,""),IF($X3+AG$2=4,V3,"")))</f>
      </c>
      <c r="AI3" s="258"/>
      <c r="AJ3" s="259"/>
      <c r="AK3" s="260"/>
      <c r="AL3" s="267"/>
      <c r="AM3" s="268"/>
      <c r="AN3" s="269"/>
      <c r="AO3" s="258"/>
      <c r="AP3" s="259"/>
      <c r="AQ3" s="260"/>
      <c r="AS3" s="206">
        <f aca="true" ca="1" t="shared" si="9" ref="AS3:AT11">RAND()</f>
        <v>0.3786842956866885</v>
      </c>
      <c r="AT3" s="180">
        <f ca="1" t="shared" si="9"/>
        <v>0.17763631890620513</v>
      </c>
    </row>
    <row r="4" spans="1:46" ht="12.75" customHeight="1">
      <c r="A4" s="325">
        <f aca="true" ca="1" t="shared" si="10" ref="A4:A11">RAND()</f>
        <v>0.4137706464794155</v>
      </c>
      <c r="B4" s="134">
        <f aca="true" t="shared" si="11" ref="B4:B11">RANK(A4,A$3:A$11)</f>
        <v>6</v>
      </c>
      <c r="C4" s="145">
        <f>LARGE(B$3:B$5,B13)</f>
        <v>6</v>
      </c>
      <c r="D4" s="343">
        <f>LARGE(B$6:B$8,B14)</f>
        <v>9</v>
      </c>
      <c r="E4" s="148">
        <f>LARGE(B$9:B$11,B12)</f>
        <v>3</v>
      </c>
      <c r="F4" s="352">
        <f>LARGE(B$6:B$8,B13)</f>
        <v>8</v>
      </c>
      <c r="G4" s="147">
        <f>LARGE(B$9:B$11,B14)</f>
        <v>5</v>
      </c>
      <c r="H4" s="164">
        <f>LARGE(B$3:B$5,B12)</f>
        <v>2</v>
      </c>
      <c r="I4" s="145">
        <f>LARGE(B$9:B$11,B13)</f>
        <v>4</v>
      </c>
      <c r="J4" s="146">
        <f>LARGE(B$3:B$5,B14)</f>
        <v>7</v>
      </c>
      <c r="K4" s="349">
        <f>LARGE(B$6:B$8,B12)</f>
        <v>1</v>
      </c>
      <c r="M4" s="203">
        <f>$B$12</f>
        <v>3</v>
      </c>
      <c r="N4" s="145">
        <v>7</v>
      </c>
      <c r="O4" s="146">
        <v>1</v>
      </c>
      <c r="P4" s="148">
        <v>4</v>
      </c>
      <c r="Q4" s="167">
        <v>5</v>
      </c>
      <c r="R4" s="147">
        <v>9</v>
      </c>
      <c r="S4" s="164">
        <v>2</v>
      </c>
      <c r="T4" s="145">
        <v>8</v>
      </c>
      <c r="U4" s="146">
        <v>6</v>
      </c>
      <c r="V4" s="148">
        <v>3</v>
      </c>
      <c r="X4" s="203">
        <f>RANK(AT4,AT$3:AT$5)</f>
        <v>1</v>
      </c>
      <c r="Y4" s="58">
        <f t="shared" si="0"/>
      </c>
      <c r="Z4" s="59">
        <f t="shared" si="1"/>
        <v>1</v>
      </c>
      <c r="AA4" s="61">
        <f t="shared" si="2"/>
        <v>4</v>
      </c>
      <c r="AB4" s="65">
        <f t="shared" si="3"/>
        <v>5</v>
      </c>
      <c r="AC4" s="60">
        <f t="shared" si="4"/>
        <v>9</v>
      </c>
      <c r="AD4" s="63">
        <f t="shared" si="5"/>
      </c>
      <c r="AE4" s="58">
        <f t="shared" si="6"/>
      </c>
      <c r="AF4" s="59">
        <f t="shared" si="7"/>
        <v>6</v>
      </c>
      <c r="AG4" s="61">
        <f t="shared" si="8"/>
        <v>3</v>
      </c>
      <c r="AI4" s="261"/>
      <c r="AJ4" s="262">
        <f>COUNT(Y3:AA5)</f>
        <v>5</v>
      </c>
      <c r="AK4" s="263"/>
      <c r="AL4" s="270"/>
      <c r="AM4" s="271">
        <f>COUNT(AB3:AD5)</f>
        <v>5</v>
      </c>
      <c r="AN4" s="272"/>
      <c r="AO4" s="261"/>
      <c r="AP4" s="262">
        <f>COUNT(AE3:AG5)</f>
        <v>5</v>
      </c>
      <c r="AQ4" s="263"/>
      <c r="AS4" s="207">
        <f ca="1" t="shared" si="9"/>
        <v>0.2697949389676402</v>
      </c>
      <c r="AT4" s="181">
        <f ca="1" t="shared" si="9"/>
        <v>0.7776149778405446</v>
      </c>
    </row>
    <row r="5" spans="1:46" ht="12.75" customHeight="1">
      <c r="A5" s="325">
        <f ca="1" t="shared" si="10"/>
        <v>0.7404557126995026</v>
      </c>
      <c r="B5" s="201">
        <f t="shared" si="11"/>
        <v>2</v>
      </c>
      <c r="C5" s="151">
        <f>LARGE(B$3:B$5,B14)</f>
        <v>7</v>
      </c>
      <c r="D5" s="344">
        <f>LARGE(B$6:B$8,B12)</f>
        <v>1</v>
      </c>
      <c r="E5" s="154">
        <f>LARGE(B$9:B$11,B13)</f>
        <v>4</v>
      </c>
      <c r="F5" s="353">
        <f>LARGE(B$6:B$8,B14)</f>
        <v>9</v>
      </c>
      <c r="G5" s="171">
        <f>LARGE(B$9:B$11,B12)</f>
        <v>3</v>
      </c>
      <c r="H5" s="173">
        <f>LARGE(B$3:B$5,B13)</f>
        <v>6</v>
      </c>
      <c r="I5" s="151">
        <f>LARGE(B$9:B$11,B14)</f>
        <v>5</v>
      </c>
      <c r="J5" s="152">
        <f>LARGE(B$3:B$5,B12)</f>
        <v>2</v>
      </c>
      <c r="K5" s="341">
        <f>LARGE(B$6:B$8,B13)</f>
        <v>8</v>
      </c>
      <c r="M5" s="204">
        <f>$B$13</f>
        <v>2</v>
      </c>
      <c r="N5" s="151">
        <v>5</v>
      </c>
      <c r="O5" s="152">
        <v>2</v>
      </c>
      <c r="P5" s="154">
        <v>9</v>
      </c>
      <c r="Q5" s="170">
        <v>6</v>
      </c>
      <c r="R5" s="171">
        <v>3</v>
      </c>
      <c r="S5" s="173">
        <v>8</v>
      </c>
      <c r="T5" s="151">
        <v>1</v>
      </c>
      <c r="U5" s="152">
        <v>7</v>
      </c>
      <c r="V5" s="154">
        <v>4</v>
      </c>
      <c r="X5" s="204">
        <f>RANK(AT5,AT$3:AT$5)</f>
        <v>3</v>
      </c>
      <c r="Y5" s="69">
        <f t="shared" si="0"/>
      </c>
      <c r="Z5" s="70">
        <f t="shared" si="1"/>
        <v>2</v>
      </c>
      <c r="AA5" s="71">
        <f t="shared" si="2"/>
        <v>9</v>
      </c>
      <c r="AB5" s="66">
        <f t="shared" si="3"/>
        <v>6</v>
      </c>
      <c r="AC5" s="67">
        <f t="shared" si="4"/>
        <v>3</v>
      </c>
      <c r="AD5" s="68">
        <f t="shared" si="5"/>
      </c>
      <c r="AE5" s="69">
        <f t="shared" si="6"/>
      </c>
      <c r="AF5" s="70">
        <f t="shared" si="7"/>
        <v>7</v>
      </c>
      <c r="AG5" s="71">
        <f t="shared" si="8"/>
        <v>4</v>
      </c>
      <c r="AI5" s="264"/>
      <c r="AJ5" s="265"/>
      <c r="AK5" s="266"/>
      <c r="AL5" s="273"/>
      <c r="AM5" s="274"/>
      <c r="AN5" s="275"/>
      <c r="AO5" s="264"/>
      <c r="AP5" s="265"/>
      <c r="AQ5" s="266"/>
      <c r="AS5" s="208">
        <f ca="1" t="shared" si="9"/>
        <v>0.8674226011941524</v>
      </c>
      <c r="AT5" s="182">
        <f ca="1" t="shared" si="9"/>
        <v>0.16802437198815667</v>
      </c>
    </row>
    <row r="6" spans="1:46" s="6" customFormat="1" ht="12.75" customHeight="1">
      <c r="A6" s="325">
        <f ca="1" t="shared" si="10"/>
        <v>0.8528460743398907</v>
      </c>
      <c r="B6" s="200">
        <f t="shared" si="11"/>
        <v>1</v>
      </c>
      <c r="C6" s="345">
        <f>LARGE(B$6:B$8,B12)</f>
        <v>1</v>
      </c>
      <c r="D6" s="176">
        <f>LARGE(B$9:B$11,B13)</f>
        <v>4</v>
      </c>
      <c r="E6" s="177">
        <f>LARGE(B$3:B$5,B14)</f>
        <v>7</v>
      </c>
      <c r="F6" s="141">
        <f>LARGE(B$9:B$11,B12)</f>
        <v>3</v>
      </c>
      <c r="G6" s="142">
        <f>LARGE(B$3:B$5,B13)</f>
        <v>6</v>
      </c>
      <c r="H6" s="348">
        <f>LARGE(B$6:B$8,B14)</f>
        <v>9</v>
      </c>
      <c r="I6" s="175">
        <f>LARGE(B$3:B$5,B12)</f>
        <v>2</v>
      </c>
      <c r="J6" s="350">
        <f>LARGE(B$6:B$8,B13)</f>
        <v>8</v>
      </c>
      <c r="K6" s="179">
        <f>LARGE(B$9:B$11,B14)</f>
        <v>5</v>
      </c>
      <c r="L6" s="5"/>
      <c r="M6" s="255">
        <f>$B$12</f>
        <v>3</v>
      </c>
      <c r="N6" s="178">
        <v>9</v>
      </c>
      <c r="O6" s="176">
        <v>5</v>
      </c>
      <c r="P6" s="177">
        <v>2</v>
      </c>
      <c r="Q6" s="141">
        <v>3</v>
      </c>
      <c r="R6" s="142">
        <v>8</v>
      </c>
      <c r="S6" s="144">
        <v>6</v>
      </c>
      <c r="T6" s="175">
        <v>7</v>
      </c>
      <c r="U6" s="176">
        <v>4</v>
      </c>
      <c r="V6" s="179">
        <v>1</v>
      </c>
      <c r="W6" s="5"/>
      <c r="X6" s="255">
        <f>RANK(AT6,AT$6:AT$8)</f>
        <v>2</v>
      </c>
      <c r="Y6" s="159">
        <f t="shared" si="0"/>
        <v>9</v>
      </c>
      <c r="Z6" s="160">
        <f t="shared" si="1"/>
      </c>
      <c r="AA6" s="161">
        <f t="shared" si="2"/>
      </c>
      <c r="AB6" s="54">
        <f t="shared" si="3"/>
      </c>
      <c r="AC6" s="55">
        <f t="shared" si="4"/>
      </c>
      <c r="AD6" s="57">
        <f t="shared" si="5"/>
        <v>6</v>
      </c>
      <c r="AE6" s="162">
        <f t="shared" si="6"/>
        <v>7</v>
      </c>
      <c r="AF6" s="160">
        <f t="shared" si="7"/>
      </c>
      <c r="AG6" s="163">
        <f t="shared" si="8"/>
      </c>
      <c r="AH6" s="5"/>
      <c r="AI6" s="267"/>
      <c r="AJ6" s="268"/>
      <c r="AK6" s="269"/>
      <c r="AL6" s="258"/>
      <c r="AM6" s="259"/>
      <c r="AN6" s="260"/>
      <c r="AO6" s="267"/>
      <c r="AP6" s="268"/>
      <c r="AQ6" s="269"/>
      <c r="AS6" s="206">
        <f ca="1" t="shared" si="9"/>
        <v>0.1686933277704865</v>
      </c>
      <c r="AT6" s="180">
        <f ca="1" t="shared" si="9"/>
        <v>0.25275762252464906</v>
      </c>
    </row>
    <row r="7" spans="1:46" s="6" customFormat="1" ht="12.75" customHeight="1">
      <c r="A7" s="325">
        <f ca="1" t="shared" si="10"/>
        <v>0.012623092066374575</v>
      </c>
      <c r="B7" s="134">
        <f t="shared" si="11"/>
        <v>9</v>
      </c>
      <c r="C7" s="346">
        <f>LARGE(B$6:B$8,B13)</f>
        <v>8</v>
      </c>
      <c r="D7" s="147">
        <f>LARGE(B$9:B$11,B14)</f>
        <v>5</v>
      </c>
      <c r="E7" s="164">
        <f>LARGE(B$3:B$5,B12)</f>
        <v>2</v>
      </c>
      <c r="F7" s="145">
        <f>LARGE(B$9:B$11,B13)</f>
        <v>4</v>
      </c>
      <c r="G7" s="146">
        <f>LARGE(B$3:B$5,B14)</f>
        <v>7</v>
      </c>
      <c r="H7" s="349">
        <f>LARGE(B$6:B$8,B12)</f>
        <v>1</v>
      </c>
      <c r="I7" s="167">
        <f>LARGE(B$3:B$5,B13)</f>
        <v>6</v>
      </c>
      <c r="J7" s="343">
        <f>LARGE(B$6:B$8,B14)</f>
        <v>9</v>
      </c>
      <c r="K7" s="150">
        <f>LARGE(B$9:B$11,B12)</f>
        <v>3</v>
      </c>
      <c r="L7" s="5"/>
      <c r="M7" s="203">
        <f>$B$13</f>
        <v>2</v>
      </c>
      <c r="N7" s="149">
        <v>4</v>
      </c>
      <c r="O7" s="147">
        <v>7</v>
      </c>
      <c r="P7" s="164">
        <v>1</v>
      </c>
      <c r="Q7" s="145">
        <v>9</v>
      </c>
      <c r="R7" s="146">
        <v>2</v>
      </c>
      <c r="S7" s="148">
        <v>5</v>
      </c>
      <c r="T7" s="167">
        <v>6</v>
      </c>
      <c r="U7" s="147">
        <v>3</v>
      </c>
      <c r="V7" s="150">
        <v>8</v>
      </c>
      <c r="W7" s="5"/>
      <c r="X7" s="203">
        <f>RANK(AT7,AT$6:AT$8)</f>
        <v>1</v>
      </c>
      <c r="Y7" s="155">
        <f t="shared" si="0"/>
      </c>
      <c r="Z7" s="60">
        <f t="shared" si="1"/>
        <v>7</v>
      </c>
      <c r="AA7" s="63">
        <f t="shared" si="2"/>
        <v>1</v>
      </c>
      <c r="AB7" s="58">
        <f t="shared" si="3"/>
        <v>9</v>
      </c>
      <c r="AC7" s="59">
        <f t="shared" si="4"/>
        <v>2</v>
      </c>
      <c r="AD7" s="61">
        <f t="shared" si="5"/>
      </c>
      <c r="AE7" s="65">
        <f t="shared" si="6"/>
      </c>
      <c r="AF7" s="60">
        <f t="shared" si="7"/>
        <v>3</v>
      </c>
      <c r="AG7" s="156">
        <f t="shared" si="8"/>
        <v>8</v>
      </c>
      <c r="AH7" s="5"/>
      <c r="AI7" s="270"/>
      <c r="AJ7" s="271">
        <f>COUNT(Y6:AA8)</f>
        <v>5</v>
      </c>
      <c r="AK7" s="272"/>
      <c r="AL7" s="261"/>
      <c r="AM7" s="262">
        <f>COUNT(AB6:AD8)</f>
        <v>5</v>
      </c>
      <c r="AN7" s="263"/>
      <c r="AO7" s="270"/>
      <c r="AP7" s="271">
        <f>COUNT(AE6:AG8)</f>
        <v>5</v>
      </c>
      <c r="AQ7" s="272"/>
      <c r="AS7" s="207">
        <f ca="1" t="shared" si="9"/>
        <v>0.9484990339480339</v>
      </c>
      <c r="AT7" s="181">
        <f ca="1" t="shared" si="9"/>
        <v>0.5439378145784335</v>
      </c>
    </row>
    <row r="8" spans="1:46" s="6" customFormat="1" ht="12.75" customHeight="1">
      <c r="A8" s="325">
        <f ca="1" t="shared" si="10"/>
        <v>0.18271418386470034</v>
      </c>
      <c r="B8" s="201">
        <f t="shared" si="11"/>
        <v>8</v>
      </c>
      <c r="C8" s="347">
        <f>LARGE(B$6:B$8,B14)</f>
        <v>9</v>
      </c>
      <c r="D8" s="171">
        <f>LARGE(B$9:B$11,B12)</f>
        <v>3</v>
      </c>
      <c r="E8" s="173">
        <f>LARGE(B$3:B$5,B13)</f>
        <v>6</v>
      </c>
      <c r="F8" s="151">
        <f>LARGE(B$9:B$11,B14)</f>
        <v>5</v>
      </c>
      <c r="G8" s="152">
        <f>LARGE(B$3:B$5,B12)</f>
        <v>2</v>
      </c>
      <c r="H8" s="341">
        <f>LARGE(B$6:B$8,B13)</f>
        <v>8</v>
      </c>
      <c r="I8" s="170">
        <f>LARGE(B$3:B$5,B14)</f>
        <v>7</v>
      </c>
      <c r="J8" s="354">
        <f>LARGE(B$6:B$8,B12)</f>
        <v>1</v>
      </c>
      <c r="K8" s="172">
        <f>LARGE(B$9:B$11,B13)</f>
        <v>4</v>
      </c>
      <c r="L8" s="5"/>
      <c r="M8" s="204">
        <f>$B$14</f>
        <v>1</v>
      </c>
      <c r="N8" s="174">
        <v>3</v>
      </c>
      <c r="O8" s="171">
        <v>6</v>
      </c>
      <c r="P8" s="173">
        <v>8</v>
      </c>
      <c r="Q8" s="151">
        <v>4</v>
      </c>
      <c r="R8" s="152">
        <v>1</v>
      </c>
      <c r="S8" s="154">
        <v>7</v>
      </c>
      <c r="T8" s="170">
        <v>5</v>
      </c>
      <c r="U8" s="171">
        <v>9</v>
      </c>
      <c r="V8" s="172">
        <v>2</v>
      </c>
      <c r="W8" s="5"/>
      <c r="X8" s="204">
        <f>RANK(AT8,AT$6:AT$8)</f>
        <v>3</v>
      </c>
      <c r="Y8" s="158">
        <f t="shared" si="0"/>
      </c>
      <c r="Z8" s="67">
        <f t="shared" si="1"/>
        <v>6</v>
      </c>
      <c r="AA8" s="68">
        <f t="shared" si="2"/>
        <v>8</v>
      </c>
      <c r="AB8" s="69">
        <f t="shared" si="3"/>
        <v>4</v>
      </c>
      <c r="AC8" s="70">
        <f t="shared" si="4"/>
        <v>1</v>
      </c>
      <c r="AD8" s="71">
        <f t="shared" si="5"/>
      </c>
      <c r="AE8" s="66">
        <f t="shared" si="6"/>
      </c>
      <c r="AF8" s="67">
        <f t="shared" si="7"/>
        <v>9</v>
      </c>
      <c r="AG8" s="157">
        <f t="shared" si="8"/>
        <v>2</v>
      </c>
      <c r="AH8" s="5"/>
      <c r="AI8" s="273"/>
      <c r="AJ8" s="274"/>
      <c r="AK8" s="275"/>
      <c r="AL8" s="264"/>
      <c r="AM8" s="265"/>
      <c r="AN8" s="266"/>
      <c r="AO8" s="273"/>
      <c r="AP8" s="274"/>
      <c r="AQ8" s="275"/>
      <c r="AS8" s="208">
        <f ca="1" t="shared" si="9"/>
        <v>0.4203394036411332</v>
      </c>
      <c r="AT8" s="182">
        <f ca="1" t="shared" si="9"/>
        <v>0.22460397479527838</v>
      </c>
    </row>
    <row r="9" spans="1:46" s="6" customFormat="1" ht="12.75" customHeight="1">
      <c r="A9" s="325">
        <f ca="1" t="shared" si="10"/>
        <v>0.6473267352220524</v>
      </c>
      <c r="B9" s="29">
        <f t="shared" si="11"/>
        <v>3</v>
      </c>
      <c r="C9" s="141">
        <f>LARGE(B$9:B$11,B12)</f>
        <v>3</v>
      </c>
      <c r="D9" s="142">
        <f>LARGE(B$3:B$5,B13)</f>
        <v>6</v>
      </c>
      <c r="E9" s="348">
        <f>LARGE(B$6:B$8,B14)</f>
        <v>9</v>
      </c>
      <c r="F9" s="175">
        <f>LARGE(B$3:B$5,B12)</f>
        <v>2</v>
      </c>
      <c r="G9" s="350">
        <f>LARGE(B$6:B$8,B13)</f>
        <v>8</v>
      </c>
      <c r="H9" s="177">
        <f>LARGE(B$9:B$11,B14)</f>
        <v>5</v>
      </c>
      <c r="I9" s="355">
        <f>LARGE(B$6:B$8,B12)</f>
        <v>1</v>
      </c>
      <c r="J9" s="142">
        <f>LARGE(B$9:B$11,B13)</f>
        <v>4</v>
      </c>
      <c r="K9" s="144">
        <f>LARGE(B$3:B$5,B14)</f>
        <v>7</v>
      </c>
      <c r="L9" s="5"/>
      <c r="M9" s="255">
        <f>$B$13</f>
        <v>2</v>
      </c>
      <c r="N9" s="141">
        <v>1</v>
      </c>
      <c r="O9" s="142">
        <v>4</v>
      </c>
      <c r="P9" s="144">
        <v>7</v>
      </c>
      <c r="Q9" s="175">
        <v>2</v>
      </c>
      <c r="R9" s="176">
        <v>5</v>
      </c>
      <c r="S9" s="177">
        <v>9</v>
      </c>
      <c r="T9" s="141">
        <v>3</v>
      </c>
      <c r="U9" s="142">
        <v>8</v>
      </c>
      <c r="V9" s="144">
        <v>6</v>
      </c>
      <c r="W9" s="5"/>
      <c r="X9" s="255">
        <f>RANK(AT9,AT$9:AT$11)</f>
        <v>2</v>
      </c>
      <c r="Y9" s="54">
        <f t="shared" si="0"/>
        <v>1</v>
      </c>
      <c r="Z9" s="55">
        <f t="shared" si="1"/>
      </c>
      <c r="AA9" s="57">
        <f t="shared" si="2"/>
      </c>
      <c r="AB9" s="162">
        <f t="shared" si="3"/>
      </c>
      <c r="AC9" s="160">
        <f t="shared" si="4"/>
      </c>
      <c r="AD9" s="161">
        <f t="shared" si="5"/>
        <v>9</v>
      </c>
      <c r="AE9" s="54">
        <f t="shared" si="6"/>
        <v>3</v>
      </c>
      <c r="AF9" s="55">
        <f t="shared" si="7"/>
      </c>
      <c r="AG9" s="57">
        <f t="shared" si="8"/>
      </c>
      <c r="AH9" s="5"/>
      <c r="AI9" s="258"/>
      <c r="AJ9" s="259"/>
      <c r="AK9" s="260"/>
      <c r="AL9" s="267"/>
      <c r="AM9" s="268"/>
      <c r="AN9" s="269"/>
      <c r="AO9" s="258"/>
      <c r="AP9" s="259"/>
      <c r="AQ9" s="260"/>
      <c r="AS9" s="206">
        <f ca="1" t="shared" si="9"/>
        <v>0.36461015956918086</v>
      </c>
      <c r="AT9" s="180">
        <f ca="1" t="shared" si="9"/>
        <v>0.43951115717641226</v>
      </c>
    </row>
    <row r="10" spans="1:46" s="6" customFormat="1" ht="12.75" customHeight="1">
      <c r="A10" s="325">
        <f ca="1" t="shared" si="10"/>
        <v>0.6071936157768016</v>
      </c>
      <c r="B10" s="29">
        <f t="shared" si="11"/>
        <v>4</v>
      </c>
      <c r="C10" s="145">
        <f>LARGE(B$9:B$11,B13)</f>
        <v>4</v>
      </c>
      <c r="D10" s="146">
        <f>LARGE(B$3:B$5,B14)</f>
        <v>7</v>
      </c>
      <c r="E10" s="349">
        <f>LARGE(B$6:B$8,B12)</f>
        <v>1</v>
      </c>
      <c r="F10" s="167">
        <f>LARGE(B$3:B$5,B13)</f>
        <v>6</v>
      </c>
      <c r="G10" s="343">
        <f>LARGE(B$6:B$8,B14)</f>
        <v>9</v>
      </c>
      <c r="H10" s="164">
        <f>LARGE(B$9:B$11,B12)</f>
        <v>3</v>
      </c>
      <c r="I10" s="346">
        <f>LARGE(B$6:B$8,B13)</f>
        <v>8</v>
      </c>
      <c r="J10" s="146">
        <f>LARGE(B$9:B$11,B14)</f>
        <v>5</v>
      </c>
      <c r="K10" s="148">
        <f>LARGE(B$3:B$5,B12)</f>
        <v>2</v>
      </c>
      <c r="L10" s="5"/>
      <c r="M10" s="203">
        <f>$B$14</f>
        <v>1</v>
      </c>
      <c r="N10" s="145">
        <v>8</v>
      </c>
      <c r="O10" s="146">
        <v>3</v>
      </c>
      <c r="P10" s="148">
        <v>6</v>
      </c>
      <c r="Q10" s="167">
        <v>1</v>
      </c>
      <c r="R10" s="147">
        <v>7</v>
      </c>
      <c r="S10" s="164">
        <v>4</v>
      </c>
      <c r="T10" s="145">
        <v>9</v>
      </c>
      <c r="U10" s="146">
        <v>2</v>
      </c>
      <c r="V10" s="148">
        <v>5</v>
      </c>
      <c r="W10" s="5"/>
      <c r="X10" s="203">
        <f>RANK(AT10,AT$9:AT$11)</f>
        <v>1</v>
      </c>
      <c r="Y10" s="58">
        <f t="shared" si="0"/>
      </c>
      <c r="Z10" s="59">
        <f t="shared" si="1"/>
        <v>3</v>
      </c>
      <c r="AA10" s="61">
        <f t="shared" si="2"/>
        <v>6</v>
      </c>
      <c r="AB10" s="65">
        <f t="shared" si="3"/>
        <v>1</v>
      </c>
      <c r="AC10" s="60">
        <f t="shared" si="4"/>
        <v>7</v>
      </c>
      <c r="AD10" s="63">
        <f t="shared" si="5"/>
      </c>
      <c r="AE10" s="58">
        <f t="shared" si="6"/>
      </c>
      <c r="AF10" s="59">
        <f t="shared" si="7"/>
        <v>2</v>
      </c>
      <c r="AG10" s="61">
        <f t="shared" si="8"/>
        <v>5</v>
      </c>
      <c r="AH10" s="5"/>
      <c r="AI10" s="261"/>
      <c r="AJ10" s="262">
        <f>COUNT(Y9:AA11)</f>
        <v>5</v>
      </c>
      <c r="AK10" s="263"/>
      <c r="AL10" s="270"/>
      <c r="AM10" s="271">
        <f>COUNT(AB9:AD11)</f>
        <v>5</v>
      </c>
      <c r="AN10" s="272"/>
      <c r="AO10" s="261"/>
      <c r="AP10" s="262">
        <f>COUNT(AE9:AG11)</f>
        <v>5</v>
      </c>
      <c r="AQ10" s="263"/>
      <c r="AS10" s="207">
        <f ca="1" t="shared" si="9"/>
        <v>0.04770412892520981</v>
      </c>
      <c r="AT10" s="181">
        <f ca="1" t="shared" si="9"/>
        <v>0.6504016295447985</v>
      </c>
    </row>
    <row r="11" spans="1:46" s="6" customFormat="1" ht="12.75" customHeight="1">
      <c r="A11" s="326">
        <f ca="1" t="shared" si="10"/>
        <v>0.45982754396893455</v>
      </c>
      <c r="B11" s="7">
        <f t="shared" si="11"/>
        <v>5</v>
      </c>
      <c r="C11" s="151">
        <f>LARGE(B$9:B$11,B14)</f>
        <v>5</v>
      </c>
      <c r="D11" s="152">
        <f>LARGE(B$3:B$5,B12)</f>
        <v>2</v>
      </c>
      <c r="E11" s="341">
        <f>LARGE(B$6:B$8,B13)</f>
        <v>8</v>
      </c>
      <c r="F11" s="169">
        <f>LARGE(B$3:B$5,B14)</f>
        <v>7</v>
      </c>
      <c r="G11" s="344">
        <f>LARGE(B$6:B$8,B12)</f>
        <v>1</v>
      </c>
      <c r="H11" s="165">
        <f>LARGE(B$9:B$11,B13)</f>
        <v>4</v>
      </c>
      <c r="I11" s="356">
        <f>LARGE(B$6:B$8,B14)</f>
        <v>9</v>
      </c>
      <c r="J11" s="152">
        <f>LARGE(B$9:B$11,B12)</f>
        <v>3</v>
      </c>
      <c r="K11" s="154">
        <f>LARGE(B$3:B$5,B13)</f>
        <v>6</v>
      </c>
      <c r="L11" s="5"/>
      <c r="M11" s="204">
        <f>$B$12</f>
        <v>3</v>
      </c>
      <c r="N11" s="151">
        <v>2</v>
      </c>
      <c r="O11" s="152">
        <v>9</v>
      </c>
      <c r="P11" s="154">
        <v>5</v>
      </c>
      <c r="Q11" s="169">
        <v>8</v>
      </c>
      <c r="R11" s="153">
        <v>6</v>
      </c>
      <c r="S11" s="165">
        <v>3</v>
      </c>
      <c r="T11" s="151">
        <v>4</v>
      </c>
      <c r="U11" s="152">
        <v>1</v>
      </c>
      <c r="V11" s="154">
        <v>7</v>
      </c>
      <c r="W11" s="5"/>
      <c r="X11" s="204">
        <f>RANK(AT11,AT$9:AT$11)</f>
        <v>3</v>
      </c>
      <c r="Y11" s="69">
        <f t="shared" si="0"/>
      </c>
      <c r="Z11" s="70">
        <f t="shared" si="1"/>
        <v>9</v>
      </c>
      <c r="AA11" s="71">
        <f t="shared" si="2"/>
        <v>5</v>
      </c>
      <c r="AB11" s="335">
        <f t="shared" si="3"/>
        <v>8</v>
      </c>
      <c r="AC11" s="336">
        <f t="shared" si="4"/>
        <v>6</v>
      </c>
      <c r="AD11" s="337">
        <f t="shared" si="5"/>
      </c>
      <c r="AE11" s="69">
        <f t="shared" si="6"/>
      </c>
      <c r="AF11" s="70">
        <f t="shared" si="7"/>
        <v>1</v>
      </c>
      <c r="AG11" s="71">
        <f t="shared" si="8"/>
        <v>7</v>
      </c>
      <c r="AH11" s="5"/>
      <c r="AI11" s="264"/>
      <c r="AJ11" s="265"/>
      <c r="AK11" s="266"/>
      <c r="AL11" s="273"/>
      <c r="AM11" s="274"/>
      <c r="AN11" s="275"/>
      <c r="AO11" s="264"/>
      <c r="AP11" s="265"/>
      <c r="AQ11" s="266"/>
      <c r="AS11" s="208">
        <f ca="1" t="shared" si="9"/>
        <v>0.7135771744855437</v>
      </c>
      <c r="AT11" s="182">
        <f ca="1" t="shared" si="9"/>
        <v>0.04696346442899668</v>
      </c>
    </row>
    <row r="12" spans="2:43" s="6" customFormat="1" ht="12.75" customHeight="1">
      <c r="B12" s="5">
        <f>RANK(A3,A$3:A$5)</f>
        <v>3</v>
      </c>
      <c r="L12" s="5"/>
      <c r="N12" s="28"/>
      <c r="O12" s="28"/>
      <c r="P12" s="28"/>
      <c r="Q12" s="28"/>
      <c r="R12" s="28"/>
      <c r="S12" s="28"/>
      <c r="T12" s="28"/>
      <c r="U12" s="28"/>
      <c r="V12" s="28"/>
      <c r="W12" s="5"/>
      <c r="X12" s="28"/>
      <c r="Y12" s="321" t="s">
        <v>24</v>
      </c>
      <c r="Z12" s="318"/>
      <c r="AA12" s="318"/>
      <c r="AB12" s="318"/>
      <c r="AC12" s="318"/>
      <c r="AD12" s="318"/>
      <c r="AE12" s="319"/>
      <c r="AF12" s="318"/>
      <c r="AG12" s="320">
        <f>COUNT(Y3:AG11)</f>
        <v>45</v>
      </c>
      <c r="AH12" s="5"/>
      <c r="AJ12" s="5"/>
      <c r="AK12" s="5"/>
      <c r="AM12" s="5"/>
      <c r="AN12" s="5"/>
      <c r="AO12" s="5"/>
      <c r="AP12" s="5"/>
      <c r="AQ12" s="5"/>
    </row>
    <row r="13" spans="2:43" s="6" customFormat="1" ht="12.75" customHeight="1">
      <c r="B13" s="5">
        <f>RANK(A4,A$3:A$5)</f>
        <v>2</v>
      </c>
      <c r="C13" s="135">
        <v>3</v>
      </c>
      <c r="D13" s="5"/>
      <c r="E13" s="5"/>
      <c r="F13" s="5"/>
      <c r="G13" s="5"/>
      <c r="H13" s="5"/>
      <c r="I13" s="5"/>
      <c r="J13" s="5"/>
      <c r="K13" s="5"/>
      <c r="L13" s="5"/>
      <c r="M13" s="5"/>
      <c r="W13" s="5"/>
      <c r="AI13" s="5"/>
      <c r="AJ13" s="5"/>
      <c r="AK13" s="5"/>
      <c r="AL13" s="5"/>
      <c r="AM13" s="5"/>
      <c r="AN13" s="5"/>
      <c r="AO13" s="5"/>
      <c r="AP13" s="5"/>
      <c r="AQ13" s="5"/>
    </row>
    <row r="14" spans="2:43" s="6" customFormat="1" ht="12.75" customHeight="1">
      <c r="B14" s="5">
        <f>RANK(A5,A$3:A$5)</f>
        <v>1</v>
      </c>
      <c r="C14" s="317">
        <f aca="true" t="shared" si="12" ref="C14:K14">SUM(C3:C11)</f>
        <v>45</v>
      </c>
      <c r="D14" s="318">
        <f t="shared" si="12"/>
        <v>45</v>
      </c>
      <c r="E14" s="328">
        <f t="shared" si="12"/>
        <v>45</v>
      </c>
      <c r="F14" s="317">
        <f t="shared" si="12"/>
        <v>45</v>
      </c>
      <c r="G14" s="318">
        <f t="shared" si="12"/>
        <v>45</v>
      </c>
      <c r="H14" s="328">
        <f t="shared" si="12"/>
        <v>45</v>
      </c>
      <c r="I14" s="317">
        <f t="shared" si="12"/>
        <v>45</v>
      </c>
      <c r="J14" s="318">
        <f t="shared" si="12"/>
        <v>45</v>
      </c>
      <c r="K14" s="328">
        <f t="shared" si="12"/>
        <v>45</v>
      </c>
      <c r="L14" s="5"/>
      <c r="M14" s="5"/>
      <c r="W14" s="5"/>
      <c r="X14" s="135">
        <v>8</v>
      </c>
      <c r="Y14" s="377" t="s">
        <v>30</v>
      </c>
      <c r="Z14" s="378"/>
      <c r="AA14" s="378"/>
      <c r="AB14" s="378"/>
      <c r="AC14" s="378"/>
      <c r="AD14" s="378"/>
      <c r="AE14" s="378"/>
      <c r="AF14" s="378"/>
      <c r="AG14" s="379"/>
      <c r="AH14" s="5"/>
      <c r="AI14" s="135">
        <v>9</v>
      </c>
      <c r="AJ14" s="376" t="s">
        <v>18</v>
      </c>
      <c r="AK14" s="376"/>
      <c r="AL14" s="376"/>
      <c r="AM14" s="376"/>
      <c r="AN14" s="376"/>
      <c r="AO14" s="376"/>
      <c r="AP14" s="376"/>
      <c r="AQ14" s="376"/>
    </row>
    <row r="15" spans="2:43" s="6" customFormat="1" ht="12.75" customHeight="1">
      <c r="B15" s="255">
        <f aca="true" t="shared" si="13" ref="B15:B23">SUM(C3:K3)</f>
        <v>45</v>
      </c>
      <c r="C15" s="258"/>
      <c r="D15" s="259"/>
      <c r="E15" s="260"/>
      <c r="F15" s="267"/>
      <c r="G15" s="268"/>
      <c r="H15" s="269"/>
      <c r="I15" s="258"/>
      <c r="J15" s="259"/>
      <c r="K15" s="260"/>
      <c r="L15" s="5"/>
      <c r="M15" s="21"/>
      <c r="N15" s="28"/>
      <c r="O15" s="183" t="s">
        <v>10</v>
      </c>
      <c r="P15" s="202">
        <f>'Solve Sudoku'!U11</f>
        <v>1</v>
      </c>
      <c r="Q15" s="254" t="s">
        <v>19</v>
      </c>
      <c r="R15" s="28"/>
      <c r="S15" s="184" t="s">
        <v>22</v>
      </c>
      <c r="T15" s="28"/>
      <c r="U15" s="28"/>
      <c r="V15" s="28"/>
      <c r="W15" s="322" t="s">
        <v>7</v>
      </c>
      <c r="Y15" s="54">
        <f aca="true" t="shared" si="14" ref="Y15:AG17">IF(Y3="","",N3)</f>
        <v>6</v>
      </c>
      <c r="Z15" s="55">
        <f t="shared" si="14"/>
      </c>
      <c r="AA15" s="57">
        <f t="shared" si="14"/>
      </c>
      <c r="AB15" s="64">
        <f t="shared" si="14"/>
      </c>
      <c r="AC15" s="56">
        <f t="shared" si="14"/>
      </c>
      <c r="AD15" s="62">
        <f t="shared" si="14"/>
        <v>1</v>
      </c>
      <c r="AE15" s="54">
        <f t="shared" si="14"/>
        <v>2</v>
      </c>
      <c r="AF15" s="55">
        <f t="shared" si="14"/>
      </c>
      <c r="AG15" s="57">
        <f t="shared" si="14"/>
      </c>
      <c r="AI15" s="258"/>
      <c r="AJ15" s="259"/>
      <c r="AK15" s="260"/>
      <c r="AL15" s="267"/>
      <c r="AM15" s="268"/>
      <c r="AN15" s="269"/>
      <c r="AO15" s="258"/>
      <c r="AP15" s="259"/>
      <c r="AQ15" s="260"/>
    </row>
    <row r="16" spans="2:43" s="6" customFormat="1" ht="12.75" customHeight="1">
      <c r="B16" s="203">
        <f t="shared" si="13"/>
        <v>45</v>
      </c>
      <c r="C16" s="261"/>
      <c r="D16" s="262">
        <f>SUM(C3:E5)</f>
        <v>45</v>
      </c>
      <c r="E16" s="263"/>
      <c r="F16" s="270"/>
      <c r="G16" s="271">
        <f>SUM(F3:H5)</f>
        <v>45</v>
      </c>
      <c r="H16" s="272"/>
      <c r="I16" s="261"/>
      <c r="J16" s="262">
        <f>SUM(I3:K5)</f>
        <v>45</v>
      </c>
      <c r="K16" s="263"/>
      <c r="L16" s="5"/>
      <c r="M16" s="24"/>
      <c r="O16" s="33" t="s">
        <v>12</v>
      </c>
      <c r="P16" s="6">
        <v>1</v>
      </c>
      <c r="Q16" s="188" t="s">
        <v>21</v>
      </c>
      <c r="R16" s="316"/>
      <c r="S16" s="5">
        <v>5</v>
      </c>
      <c r="T16" s="316" t="s">
        <v>23</v>
      </c>
      <c r="W16" s="249">
        <v>45</v>
      </c>
      <c r="Y16" s="58">
        <f t="shared" si="14"/>
      </c>
      <c r="Z16" s="59">
        <f t="shared" si="14"/>
        <v>1</v>
      </c>
      <c r="AA16" s="61">
        <f t="shared" si="14"/>
        <v>4</v>
      </c>
      <c r="AB16" s="65">
        <f t="shared" si="14"/>
        <v>5</v>
      </c>
      <c r="AC16" s="60">
        <f t="shared" si="14"/>
        <v>9</v>
      </c>
      <c r="AD16" s="63">
        <f t="shared" si="14"/>
      </c>
      <c r="AE16" s="58">
        <f t="shared" si="14"/>
      </c>
      <c r="AF16" s="59">
        <f t="shared" si="14"/>
        <v>6</v>
      </c>
      <c r="AG16" s="61">
        <f t="shared" si="14"/>
        <v>3</v>
      </c>
      <c r="AH16" s="5"/>
      <c r="AI16" s="261"/>
      <c r="AJ16" s="262">
        <f>COUNT(Y15:AA17)</f>
        <v>5</v>
      </c>
      <c r="AK16" s="263"/>
      <c r="AL16" s="270"/>
      <c r="AM16" s="271">
        <f>COUNT(AB15:AD17)</f>
        <v>5</v>
      </c>
      <c r="AN16" s="272"/>
      <c r="AO16" s="261"/>
      <c r="AP16" s="262">
        <f>COUNT(AE15:AG17)</f>
        <v>5</v>
      </c>
      <c r="AQ16" s="263"/>
    </row>
    <row r="17" spans="2:43" s="6" customFormat="1" ht="12.75" customHeight="1">
      <c r="B17" s="204">
        <f t="shared" si="13"/>
        <v>45</v>
      </c>
      <c r="C17" s="264"/>
      <c r="D17" s="265"/>
      <c r="E17" s="266"/>
      <c r="F17" s="273"/>
      <c r="G17" s="274"/>
      <c r="H17" s="275"/>
      <c r="I17" s="264"/>
      <c r="J17" s="265"/>
      <c r="K17" s="266"/>
      <c r="L17" s="5"/>
      <c r="M17" s="24"/>
      <c r="O17" s="33" t="s">
        <v>13</v>
      </c>
      <c r="P17" s="5">
        <v>2</v>
      </c>
      <c r="Q17" s="188" t="s">
        <v>20</v>
      </c>
      <c r="R17" s="316"/>
      <c r="S17" s="5">
        <v>4</v>
      </c>
      <c r="T17" s="316" t="s">
        <v>23</v>
      </c>
      <c r="V17" s="5"/>
      <c r="W17" s="185">
        <v>36</v>
      </c>
      <c r="Y17" s="69">
        <f t="shared" si="14"/>
      </c>
      <c r="Z17" s="70">
        <f t="shared" si="14"/>
        <v>2</v>
      </c>
      <c r="AA17" s="71">
        <f t="shared" si="14"/>
        <v>9</v>
      </c>
      <c r="AB17" s="66">
        <f t="shared" si="14"/>
        <v>6</v>
      </c>
      <c r="AC17" s="67">
        <f t="shared" si="14"/>
        <v>3</v>
      </c>
      <c r="AD17" s="68">
        <f t="shared" si="14"/>
      </c>
      <c r="AE17" s="69">
        <f t="shared" si="14"/>
      </c>
      <c r="AF17" s="70">
        <f t="shared" si="14"/>
        <v>7</v>
      </c>
      <c r="AG17" s="71">
        <f t="shared" si="14"/>
        <v>4</v>
      </c>
      <c r="AH17" s="5"/>
      <c r="AI17" s="264"/>
      <c r="AJ17" s="265"/>
      <c r="AK17" s="266"/>
      <c r="AL17" s="273"/>
      <c r="AM17" s="274"/>
      <c r="AN17" s="275"/>
      <c r="AO17" s="264"/>
      <c r="AP17" s="265"/>
      <c r="AQ17" s="266"/>
    </row>
    <row r="18" spans="2:43" ht="12.75" customHeight="1">
      <c r="B18" s="255">
        <f t="shared" si="13"/>
        <v>45</v>
      </c>
      <c r="C18" s="267"/>
      <c r="D18" s="268"/>
      <c r="E18" s="269"/>
      <c r="F18" s="258"/>
      <c r="G18" s="259"/>
      <c r="H18" s="260"/>
      <c r="I18" s="267"/>
      <c r="J18" s="268"/>
      <c r="K18" s="269"/>
      <c r="M18" s="26"/>
      <c r="N18" s="8"/>
      <c r="O18" s="186" t="s">
        <v>14</v>
      </c>
      <c r="P18" s="27">
        <v>3</v>
      </c>
      <c r="Q18" s="205" t="s">
        <v>25</v>
      </c>
      <c r="R18" s="323"/>
      <c r="S18" s="27">
        <v>3</v>
      </c>
      <c r="T18" s="323" t="s">
        <v>23</v>
      </c>
      <c r="U18" s="27"/>
      <c r="V18" s="27"/>
      <c r="W18" s="187">
        <v>27</v>
      </c>
      <c r="Y18" s="223">
        <f>IF(OR(COUNT(AE6:AG6,Y6:AA7)&gt;5,Y6=""),"",N6)</f>
        <v>9</v>
      </c>
      <c r="Z18" s="224">
        <f>IF(OR(COUNT(AE6:AG6,Y6:AA7)&gt;5,Z6=""),"",O6)</f>
      </c>
      <c r="AA18" s="225">
        <f>IF(OR(COUNT(AE6:AG6,Y6:AA7)&gt;5,AA6=""),"",P6)</f>
      </c>
      <c r="AB18" s="209">
        <f>IF(OR(COUNT(AB6:AD7)&gt;3,AB6=""),"",Q6)</f>
      </c>
      <c r="AC18" s="210">
        <f>IF(OR(COUNT(AB6:AD7)&gt;3,AC6=""),"",R6)</f>
      </c>
      <c r="AD18" s="211">
        <f>IF(OR(COUNT(AC6:AD6,AB6:AB7)&gt;2,AD6=""),"",S6)</f>
        <v>6</v>
      </c>
      <c r="AE18" s="241">
        <f>IF(OR(COUNT(Y7,AE6:AG7)&gt;4,AE6=""),"",T6)</f>
        <v>7</v>
      </c>
      <c r="AF18" s="224">
        <f>IF(OR(COUNT(Y7,AE6:AG7)&gt;4,AF6=""),"",U6)</f>
      </c>
      <c r="AG18" s="242">
        <f>IF(OR(COUNT(Y7,AE6:AG7)&gt;4,AG6=""),"",V6)</f>
      </c>
      <c r="AI18" s="267"/>
      <c r="AJ18" s="268"/>
      <c r="AK18" s="269"/>
      <c r="AL18" s="258"/>
      <c r="AM18" s="259"/>
      <c r="AN18" s="260"/>
      <c r="AO18" s="267"/>
      <c r="AP18" s="268"/>
      <c r="AQ18" s="269"/>
    </row>
    <row r="19" spans="2:43" ht="12.75" customHeight="1">
      <c r="B19" s="203">
        <f t="shared" si="13"/>
        <v>45</v>
      </c>
      <c r="C19" s="270"/>
      <c r="D19" s="271">
        <f>SUM(C6:E8)</f>
        <v>45</v>
      </c>
      <c r="E19" s="272"/>
      <c r="F19" s="261"/>
      <c r="G19" s="262">
        <f>SUM(F6:H8)</f>
        <v>45</v>
      </c>
      <c r="H19" s="263"/>
      <c r="I19" s="270"/>
      <c r="J19" s="271">
        <f>SUM(I6:K8)</f>
        <v>45</v>
      </c>
      <c r="K19" s="272"/>
      <c r="X19" s="6"/>
      <c r="Y19" s="226">
        <f>IF(OR(COUNT(AE7:AG7,Y7:AA7)&gt;5,Y7=""),"",N7)</f>
      </c>
      <c r="Z19" s="227">
        <f>IF(OR(COUNT(AE7:AG7,Y7:AA7)&gt;5,Z7=""),"",O7)</f>
        <v>7</v>
      </c>
      <c r="AA19" s="228">
        <f>IF(OR(COUNT(AE7:AG7,Y7:AA7)&gt;5,AA7=""),"",P7)</f>
        <v>1</v>
      </c>
      <c r="AB19" s="212">
        <f>IF(AB7="","",Q7)</f>
        <v>9</v>
      </c>
      <c r="AC19" s="213">
        <f>IF(AC7="","",R7)</f>
        <v>2</v>
      </c>
      <c r="AD19" s="214">
        <f>IF(AB19="","",S7)</f>
        <v>5</v>
      </c>
      <c r="AE19" s="243">
        <f>IF(AA19="","",T7)</f>
        <v>6</v>
      </c>
      <c r="AF19" s="236">
        <f>IF(Z19="","",U7)</f>
        <v>3</v>
      </c>
      <c r="AG19" s="244">
        <f>IF(Y19="","",V7)</f>
      </c>
      <c r="AI19" s="270"/>
      <c r="AJ19" s="271">
        <f>COUNT(Y18:AA20)</f>
        <v>4</v>
      </c>
      <c r="AK19" s="272"/>
      <c r="AL19" s="261"/>
      <c r="AM19" s="262">
        <f>COUNT(AB18:AD20)</f>
        <v>5</v>
      </c>
      <c r="AN19" s="263"/>
      <c r="AO19" s="270"/>
      <c r="AP19" s="271">
        <f>COUNT(AE18:AG20)</f>
        <v>4</v>
      </c>
      <c r="AQ19" s="272"/>
    </row>
    <row r="20" spans="2:43" ht="12.75" customHeight="1">
      <c r="B20" s="204">
        <f t="shared" si="13"/>
        <v>45</v>
      </c>
      <c r="C20" s="273"/>
      <c r="D20" s="274"/>
      <c r="E20" s="275"/>
      <c r="F20" s="264"/>
      <c r="G20" s="265"/>
      <c r="H20" s="266"/>
      <c r="I20" s="273"/>
      <c r="J20" s="274"/>
      <c r="K20" s="275"/>
      <c r="P20" s="327" t="s">
        <v>8</v>
      </c>
      <c r="Q20" s="22">
        <v>1</v>
      </c>
      <c r="R20" s="22">
        <v>2</v>
      </c>
      <c r="S20" s="23">
        <v>3</v>
      </c>
      <c r="X20" s="6"/>
      <c r="Y20" s="229">
        <f>IF(AG18="","",N8)</f>
      </c>
      <c r="Z20" s="230">
        <f>IF(AF18="","",O8)</f>
      </c>
      <c r="AA20" s="231">
        <f>IF(AE18="","",P8)</f>
        <v>8</v>
      </c>
      <c r="AB20" s="215">
        <f>IF(AD18="","",Q8)</f>
        <v>4</v>
      </c>
      <c r="AC20" s="216">
        <f>IF(AC18="","",R8)</f>
      </c>
      <c r="AD20" s="217">
        <f>IF(AB18="","",S8)</f>
      </c>
      <c r="AE20" s="229">
        <f>IF(AA18="","",T8)</f>
      </c>
      <c r="AF20" s="230">
        <f>IF(Z18="","",U8)</f>
      </c>
      <c r="AG20" s="245">
        <f>IF(Y18="","",V8)</f>
        <v>2</v>
      </c>
      <c r="AI20" s="273"/>
      <c r="AJ20" s="274"/>
      <c r="AK20" s="275"/>
      <c r="AL20" s="264"/>
      <c r="AM20" s="265"/>
      <c r="AN20" s="266"/>
      <c r="AO20" s="273"/>
      <c r="AP20" s="274"/>
      <c r="AQ20" s="275"/>
    </row>
    <row r="21" spans="2:43" ht="12.75" customHeight="1">
      <c r="B21" s="255">
        <f t="shared" si="13"/>
        <v>45</v>
      </c>
      <c r="C21" s="258"/>
      <c r="D21" s="259"/>
      <c r="E21" s="260"/>
      <c r="F21" s="267"/>
      <c r="G21" s="268"/>
      <c r="H21" s="269"/>
      <c r="I21" s="258"/>
      <c r="J21" s="259"/>
      <c r="K21" s="260"/>
      <c r="P21" s="24">
        <v>1</v>
      </c>
      <c r="Q21" s="329">
        <f aca="true" t="shared" si="15" ref="Q21:S23">Q$20+$P21</f>
        <v>2</v>
      </c>
      <c r="R21" s="22">
        <f t="shared" si="15"/>
        <v>3</v>
      </c>
      <c r="S21" s="331">
        <f t="shared" si="15"/>
        <v>4</v>
      </c>
      <c r="Y21" s="218">
        <f>IF(AG17="","",N9)</f>
        <v>1</v>
      </c>
      <c r="Z21" s="219">
        <f>IF(AF17="","",O9)</f>
        <v>4</v>
      </c>
      <c r="AA21" s="220">
        <f>IF(AE17="","",P9)</f>
      </c>
      <c r="AB21" s="232">
        <f>IF(AD17="","",Q9)</f>
      </c>
      <c r="AC21" s="233">
        <f>IF(AC17="","",R9)</f>
        <v>5</v>
      </c>
      <c r="AD21" s="234">
        <f>IF(AB17="","",S9)</f>
        <v>9</v>
      </c>
      <c r="AE21" s="218">
        <f>IF(AA17="","",T9)</f>
        <v>3</v>
      </c>
      <c r="AF21" s="219">
        <f>IF(Z17="","",U9)</f>
        <v>8</v>
      </c>
      <c r="AG21" s="220">
        <f>IF(Y17="","",V9)</f>
      </c>
      <c r="AI21" s="258"/>
      <c r="AJ21" s="259"/>
      <c r="AK21" s="260"/>
      <c r="AL21" s="267"/>
      <c r="AM21" s="268"/>
      <c r="AN21" s="269"/>
      <c r="AO21" s="258"/>
      <c r="AP21" s="259"/>
      <c r="AQ21" s="260"/>
    </row>
    <row r="22" spans="2:43" ht="12.75" customHeight="1">
      <c r="B22" s="203">
        <f t="shared" si="13"/>
        <v>45</v>
      </c>
      <c r="C22" s="261"/>
      <c r="D22" s="262">
        <f>SUM(C9:E11)</f>
        <v>45</v>
      </c>
      <c r="E22" s="263"/>
      <c r="F22" s="270"/>
      <c r="G22" s="271">
        <f>SUM(F9:H11)</f>
        <v>45</v>
      </c>
      <c r="H22" s="272"/>
      <c r="I22" s="261"/>
      <c r="J22" s="262">
        <f>SUM(I9:K11)</f>
        <v>45</v>
      </c>
      <c r="K22" s="263"/>
      <c r="P22" s="24">
        <v>2</v>
      </c>
      <c r="Q22" s="24">
        <f t="shared" si="15"/>
        <v>3</v>
      </c>
      <c r="R22" s="330">
        <f t="shared" si="15"/>
        <v>4</v>
      </c>
      <c r="S22" s="25">
        <f t="shared" si="15"/>
        <v>5</v>
      </c>
      <c r="Y22" s="221">
        <f>IF(AG16="","",N10)</f>
        <v>8</v>
      </c>
      <c r="Z22" s="222">
        <f>IF(AF16="","",O10)</f>
        <v>3</v>
      </c>
      <c r="AA22" s="214">
        <f>IF(AE16="","",P10)</f>
      </c>
      <c r="AB22" s="235">
        <f>IF(AD16="","",Q10)</f>
      </c>
      <c r="AC22" s="236">
        <f>IF(AC16="","",R10)</f>
        <v>7</v>
      </c>
      <c r="AD22" s="237">
        <f>IF(AB16="","",S10)</f>
        <v>4</v>
      </c>
      <c r="AE22" s="221">
        <f>IF(AA16="","",T10)</f>
        <v>9</v>
      </c>
      <c r="AF22" s="222">
        <f>IF(Z16="","",U10)</f>
        <v>2</v>
      </c>
      <c r="AG22" s="214">
        <f>IF(Y16="","",V10)</f>
      </c>
      <c r="AI22" s="261"/>
      <c r="AJ22" s="262">
        <f>COUNT(Y21:AA23)</f>
        <v>5</v>
      </c>
      <c r="AK22" s="263"/>
      <c r="AL22" s="270"/>
      <c r="AM22" s="271">
        <f>COUNT(AB21:AD23)</f>
        <v>5</v>
      </c>
      <c r="AN22" s="272"/>
      <c r="AO22" s="261"/>
      <c r="AP22" s="262">
        <f>COUNT(AE21:AG23)</f>
        <v>5</v>
      </c>
      <c r="AQ22" s="263"/>
    </row>
    <row r="23" spans="2:43" ht="12.75" customHeight="1">
      <c r="B23" s="204">
        <f t="shared" si="13"/>
        <v>45</v>
      </c>
      <c r="C23" s="264"/>
      <c r="D23" s="265"/>
      <c r="E23" s="266"/>
      <c r="F23" s="273"/>
      <c r="G23" s="274"/>
      <c r="H23" s="275"/>
      <c r="I23" s="264"/>
      <c r="J23" s="265"/>
      <c r="K23" s="266"/>
      <c r="P23" s="26">
        <v>3</v>
      </c>
      <c r="Q23" s="333">
        <f t="shared" si="15"/>
        <v>4</v>
      </c>
      <c r="R23" s="27">
        <f t="shared" si="15"/>
        <v>5</v>
      </c>
      <c r="S23" s="332">
        <f t="shared" si="15"/>
        <v>6</v>
      </c>
      <c r="Y23" s="215">
        <f>IF(AG15="","",N11)</f>
      </c>
      <c r="Z23" s="216">
        <f>IF(AF15="","",O11)</f>
      </c>
      <c r="AA23" s="217">
        <f>IF(AE15="","",P11)</f>
        <v>5</v>
      </c>
      <c r="AB23" s="238">
        <f>IF(AD15="","",Q11)</f>
        <v>8</v>
      </c>
      <c r="AC23" s="239">
        <f>IF(AC15="","",R11)</f>
      </c>
      <c r="AD23" s="240">
        <f>IF(AB15="","",S11)</f>
      </c>
      <c r="AE23" s="215">
        <f>IF(AA15="","",T11)</f>
      </c>
      <c r="AF23" s="216">
        <f>IF(Z15="","",U11)</f>
      </c>
      <c r="AG23" s="217">
        <f>IF(Y15="","",V11)</f>
        <v>7</v>
      </c>
      <c r="AI23" s="264"/>
      <c r="AJ23" s="265"/>
      <c r="AK23" s="266"/>
      <c r="AL23" s="273"/>
      <c r="AM23" s="274"/>
      <c r="AN23" s="275"/>
      <c r="AO23" s="264"/>
      <c r="AP23" s="265"/>
      <c r="AQ23" s="266"/>
    </row>
    <row r="24" spans="25:33" ht="12.75" customHeight="1">
      <c r="Y24" s="321" t="s">
        <v>24</v>
      </c>
      <c r="Z24" s="318"/>
      <c r="AA24" s="318"/>
      <c r="AB24" s="318"/>
      <c r="AC24" s="318"/>
      <c r="AD24" s="318"/>
      <c r="AE24" s="319"/>
      <c r="AF24" s="318"/>
      <c r="AG24" s="320">
        <f>COUNT(Y15:AG23)</f>
        <v>43</v>
      </c>
    </row>
    <row r="25" spans="19:23" ht="12.75" customHeight="1">
      <c r="S25" s="6"/>
      <c r="T25" s="6"/>
      <c r="U25" s="6"/>
      <c r="V25" s="6"/>
      <c r="W25" s="6"/>
    </row>
    <row r="26" spans="19:35" ht="12.75" customHeight="1">
      <c r="S26" s="6"/>
      <c r="T26" s="6"/>
      <c r="U26" s="6"/>
      <c r="V26" s="6"/>
      <c r="W26" s="6"/>
      <c r="AI26" s="6"/>
    </row>
    <row r="27" spans="13:35" ht="12.75" customHeight="1">
      <c r="M27" s="21"/>
      <c r="N27" s="22"/>
      <c r="O27" s="183" t="s">
        <v>10</v>
      </c>
      <c r="P27" s="184"/>
      <c r="Q27" s="22"/>
      <c r="R27" s="22"/>
      <c r="S27" s="184"/>
      <c r="T27" s="22"/>
      <c r="U27" s="184"/>
      <c r="V27" s="28"/>
      <c r="W27" s="248" t="s">
        <v>4</v>
      </c>
      <c r="AI27" s="6"/>
    </row>
    <row r="28" spans="13:23" ht="12.75" customHeight="1">
      <c r="M28" s="24"/>
      <c r="O28" s="33" t="s">
        <v>12</v>
      </c>
      <c r="Q28" s="6" t="s">
        <v>1</v>
      </c>
      <c r="S28" s="5">
        <v>28</v>
      </c>
      <c r="U28" s="6">
        <v>37</v>
      </c>
      <c r="V28" s="6"/>
      <c r="W28" s="249">
        <v>45</v>
      </c>
    </row>
    <row r="29" spans="13:23" ht="12.75" customHeight="1">
      <c r="M29" s="24"/>
      <c r="O29" s="33" t="s">
        <v>13</v>
      </c>
      <c r="Q29" s="5" t="s">
        <v>2</v>
      </c>
      <c r="S29" s="5">
        <v>25</v>
      </c>
      <c r="U29" s="5">
        <v>32</v>
      </c>
      <c r="W29" s="185">
        <v>36</v>
      </c>
    </row>
    <row r="30" spans="13:23" ht="12.75" customHeight="1">
      <c r="M30" s="7"/>
      <c r="N30" s="27"/>
      <c r="O30" s="186" t="s">
        <v>14</v>
      </c>
      <c r="P30" s="27"/>
      <c r="Q30" s="27" t="s">
        <v>3</v>
      </c>
      <c r="R30" s="27"/>
      <c r="S30" s="27">
        <v>23</v>
      </c>
      <c r="T30" s="27"/>
      <c r="U30" s="27">
        <v>28</v>
      </c>
      <c r="V30" s="27"/>
      <c r="W30" s="187">
        <v>27</v>
      </c>
    </row>
    <row r="31" ht="12.75" customHeight="1">
      <c r="W31" s="6"/>
    </row>
    <row r="32" spans="23:35" ht="12.75" customHeight="1">
      <c r="W32" s="6"/>
      <c r="AI32" s="6"/>
    </row>
  </sheetData>
  <mergeCells count="4">
    <mergeCell ref="AJ2:AQ2"/>
    <mergeCell ref="AJ14:AQ14"/>
    <mergeCell ref="Y14:AG14"/>
    <mergeCell ref="Y1:AG1"/>
  </mergeCells>
  <conditionalFormatting sqref="AJ16 AM16 AP16 AP19 AM19 AJ19 AJ22 AM22 AP22 AJ4 AM4 AP4 AP7 AM7 AJ7 AJ10 AM10 AP10">
    <cfRule type="cellIs" priority="1" dxfId="10" operator="greaterThan" stopIfTrue="1">
      <formula>5</formula>
    </cfRule>
  </conditionalFormatting>
  <printOptions horizontalCentered="1"/>
  <pageMargins left="0.7874015748031497" right="0.7874015748031497" top="0.3937007874015748" bottom="0.3937007874015748" header="0.5118110236220472" footer="0.5118110236220472"/>
  <pageSetup fitToWidth="2"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Blad7"/>
  <dimension ref="B1:AG34"/>
  <sheetViews>
    <sheetView showZeros="0" workbookViewId="0" topLeftCell="A1">
      <selection activeCell="AG25" sqref="AG25"/>
    </sheetView>
  </sheetViews>
  <sheetFormatPr defaultColWidth="9.140625" defaultRowHeight="12.75"/>
  <cols>
    <col min="1" max="1" width="2.7109375" style="4" customWidth="1"/>
    <col min="2" max="10" width="3.00390625" style="4" customWidth="1"/>
    <col min="11" max="11" width="18.421875" style="4" customWidth="1"/>
    <col min="12" max="20" width="3.00390625" style="1" customWidth="1"/>
    <col min="21" max="21" width="2.7109375" style="1" hidden="1" customWidth="1"/>
    <col min="22" max="22" width="2.8515625" style="2" hidden="1" customWidth="1"/>
    <col min="23" max="23" width="1.7109375" style="2" hidden="1" customWidth="1"/>
    <col min="24" max="32" width="6.00390625" style="4" hidden="1" customWidth="1"/>
    <col min="33" max="33" width="9.140625" style="4" customWidth="1"/>
    <col min="34" max="42" width="9.140625" style="4" hidden="1" customWidth="1"/>
    <col min="43" max="16384" width="9.140625" style="4" customWidth="1"/>
  </cols>
  <sheetData>
    <row r="1" spans="2:33" s="137" customFormat="1" ht="16.5" customHeight="1">
      <c r="B1" s="364" t="s">
        <v>26</v>
      </c>
      <c r="C1" s="364"/>
      <c r="D1" s="364"/>
      <c r="E1" s="364"/>
      <c r="F1" s="364"/>
      <c r="G1" s="364"/>
      <c r="H1" s="364"/>
      <c r="I1" s="364"/>
      <c r="J1" s="364"/>
      <c r="K1" s="338"/>
      <c r="L1" s="364" t="str">
        <f ca="1">IF(SUM(L2:T10)&gt;=9*45,"Well done! Your time is    "&amp;TEXT(NOW()-F34,"m:ss"),"Type your answers here:")</f>
        <v>Type your answers here:</v>
      </c>
      <c r="M1" s="364"/>
      <c r="N1" s="364"/>
      <c r="O1" s="364"/>
      <c r="P1" s="364"/>
      <c r="Q1" s="364"/>
      <c r="R1" s="364"/>
      <c r="S1" s="364"/>
      <c r="T1" s="364"/>
      <c r="U1" s="138"/>
      <c r="V1" s="138"/>
      <c r="W1" s="138"/>
      <c r="X1" s="339" t="s">
        <v>28</v>
      </c>
      <c r="AG1" s="139"/>
    </row>
    <row r="2" spans="2:33" s="3" customFormat="1" ht="16.5" customHeight="1">
      <c r="B2" s="72"/>
      <c r="C2" s="73"/>
      <c r="D2" s="74"/>
      <c r="E2" s="75"/>
      <c r="F2" s="76"/>
      <c r="G2" s="77"/>
      <c r="H2" s="72"/>
      <c r="I2" s="73"/>
      <c r="J2" s="74"/>
      <c r="K2" s="9"/>
      <c r="L2" s="36"/>
      <c r="M2" s="37"/>
      <c r="N2" s="39"/>
      <c r="O2" s="50"/>
      <c r="P2" s="38"/>
      <c r="Q2" s="51"/>
      <c r="R2" s="36"/>
      <c r="S2" s="37"/>
      <c r="T2" s="39"/>
      <c r="U2" s="128" t="s">
        <v>0</v>
      </c>
      <c r="V2" s="129">
        <f aca="true" t="shared" si="0" ref="V2:V10">IF(COUNT(L2:T2)=8,45-SUM(L2:T2),SUM(L2:T2))</f>
        <v>0</v>
      </c>
      <c r="W2" s="9"/>
      <c r="X2" s="91" t="str">
        <f>IF(AND(L2&gt;0,L2&lt;10),"",IF(COUNTIF(L2:N4,1)+COUNTIF($L2:$T2,1)+COUNTIF(L$2:L$10,1)=0,1,"")&amp;IF(COUNTIF(L2:N4,2)+COUNTIF($L2:$T2,2)+COUNTIF(L$2:L$10,2)=0,2,"")&amp;IF(COUNTIF(L2:N4,3)+COUNTIF($L2:$T2,3)+COUNTIF(L$2:L$10,3)=0,3,"")&amp;IF(COUNTIF(L2:N4,4)+COUNTIF($L2:$T2,4)+COUNTIF(L$2:L$10,4)=0,4,"")&amp;IF(COUNTIF(L2:N4,5)+COUNTIF($L2:$T2,5)+COUNTIF(L$2:L$10,5)=0,5,"")&amp;IF(COUNTIF(L2:N4,6)+COUNTIF($L2:$T2,6)+COUNTIF(L$2:L$10,6)=0,6,"")&amp;IF(COUNTIF(L2:N4,7)+COUNTIF($L2:$T2,7)+COUNTIF(L$2:L$10,7)=0,7,"")&amp;IF(COUNTIF(L2:N4,8)+COUNTIF($L2:$T2,8)+COUNTIF(L$2:L$10,8)=0,8,"")&amp;IF(COUNTIF(L2:N4,9)+COUNTIF($L2:$T2,9)+COUNTIF(L$2:L$10,9)=0,9,""))</f>
        <v>123456789</v>
      </c>
      <c r="Y2" s="92" t="str">
        <f>IF(AND(M2&gt;0,M2&lt;10),"",IF(COUNTIF(L2:N4,1)+COUNTIF($L2:$T2,1)+COUNTIF(M$2:M$10,1)=0,1,"")&amp;IF(COUNTIF(L2:N4,2)+COUNTIF($L2:$T2,2)+COUNTIF(M$2:M$10,2)=0,2,"")&amp;IF(COUNTIF(L2:N4,3)+COUNTIF($L2:$T2,3)+COUNTIF(M$2:M$10,3)=0,3,"")&amp;IF(COUNTIF(L2:N4,4)+COUNTIF($L2:$T2,4)+COUNTIF(M$2:M$10,4)=0,4,"")&amp;IF(COUNTIF(L2:N4,5)+COUNTIF($L2:$T2,5)+COUNTIF(M$2:M$10,5)=0,5,"")&amp;IF(COUNTIF(L2:N4,6)+COUNTIF($L2:$T2,6)+COUNTIF(M$2:M$10,6)=0,6,"")&amp;IF(COUNTIF(L2:N4,7)+COUNTIF($L2:$T2,7)+COUNTIF(M$2:M$10,7)=0,7,"")&amp;IF(COUNTIF(L2:N4,8)+COUNTIF($L2:$T2,8)+COUNTIF(M$2:M$10,8)=0,8,"")&amp;IF(COUNTIF(L2:N4,9)+COUNTIF($L2:$T2,9)+COUNTIF(M$2:M$10,9)=0,9,""))</f>
        <v>123456789</v>
      </c>
      <c r="Z2" s="93" t="str">
        <f>IF(AND(N2&gt;0,N2&lt;10),"",IF(COUNTIF(L2:N4,1)+COUNTIF($L2:$T2,1)+COUNTIF(N$2:N$10,1)=0,1,"")&amp;IF(COUNTIF(L2:N4,2)+COUNTIF($L2:$T2,2)+COUNTIF(N$2:N$10,2)=0,2,"")&amp;IF(COUNTIF(L2:N4,3)+COUNTIF($L2:$T2,3)+COUNTIF(N$2:N$10,3)=0,3,"")&amp;IF(COUNTIF(L2:N4,4)+COUNTIF($L2:$T2,4)+COUNTIF(N$2:N$10,4)=0,4,"")&amp;IF(COUNTIF(L2:N4,5)+COUNTIF($L2:$T2,5)+COUNTIF(N$2:N$10,5)=0,5,"")&amp;IF(COUNTIF(L2:N4,6)+COUNTIF($L2:$T2,6)+COUNTIF(N$2:N$10,6)=0,6,"")&amp;IF(COUNTIF(L2:N4,7)+COUNTIF($L2:$T2,7)+COUNTIF(N$2:N$10,7)=0,7,"")&amp;IF(COUNTIF(L2:N4,8)+COUNTIF($L2:$T2,8)+COUNTIF(N$2:N$10,8)=0,8,"")&amp;IF(COUNTIF(L2:N4,9)+COUNTIF($L2:$T2,9)+COUNTIF(N$2:N$10,9)=0,9,""))</f>
        <v>123456789</v>
      </c>
      <c r="AA2" s="94" t="str">
        <f>IF(AND(O2&gt;0,O2&lt;10),"",IF(COUNTIF(O2:Q4,1)+COUNTIF($L2:$T2,1)+COUNTIF(O$2:O$10,1)=0,1,"")&amp;IF(COUNTIF(O2:Q4,2)+COUNTIF($L2:$T2,2)+COUNTIF(O$2:O$10,2)=0,2,"")&amp;IF(COUNTIF(O2:Q4,3)+COUNTIF($L2:$T2,3)+COUNTIF(O$2:O$10,3)=0,3,"")&amp;IF(COUNTIF(O2:Q4,4)+COUNTIF($L2:$T2,4)+COUNTIF(O$2:O$10,4)=0,4,"")&amp;IF(COUNTIF(O2:Q4,5)+COUNTIF($L2:$T2,5)+COUNTIF(O$2:O$10,5)=0,5,"")&amp;IF(COUNTIF(O2:Q4,6)+COUNTIF($L2:$T2,6)+COUNTIF(O$2:O$10,6)=0,6,"")&amp;IF(COUNTIF(O2:Q4,7)+COUNTIF($L2:$T2,7)+COUNTIF(O$2:O$10,7)=0,7,"")&amp;IF(COUNTIF(O2:Q4,8)+COUNTIF($L2:$T2,8)+COUNTIF(O$2:O$10,8)=0,8,"")&amp;IF(COUNTIF(O2:Q4,9)+COUNTIF($L2:$T2,9)+COUNTIF(O$2:O$10,9)=0,9,""))</f>
        <v>123456789</v>
      </c>
      <c r="AB2" s="95" t="str">
        <f>IF(AND(P2&gt;0,P2&lt;10),"",IF(COUNTIF(O2:Q4,1)+COUNTIF($L2:$T2,1)+COUNTIF(P$2:P$10,1)=0,1,"")&amp;IF(COUNTIF(O2:Q4,2)+COUNTIF($L2:$T2,2)+COUNTIF(P$2:P$10,2)=0,2,"")&amp;IF(COUNTIF(O2:Q4,3)+COUNTIF($L2:$T2,3)+COUNTIF(P$2:P$10,3)=0,3,"")&amp;IF(COUNTIF(O2:Q4,4)+COUNTIF($L2:$T2,4)+COUNTIF(P$2:P$10,4)=0,4,"")&amp;IF(COUNTIF(O2:Q4,5)+COUNTIF($L2:$T2,5)+COUNTIF(P$2:P$10,5)=0,5,"")&amp;IF(COUNTIF(O2:Q4,6)+COUNTIF($L2:$T2,6)+COUNTIF(P$2:P$10,6)=0,6,"")&amp;IF(COUNTIF(O2:Q4,7)+COUNTIF($L2:$T2,7)+COUNTIF(P$2:P$10,7)=0,7,"")&amp;IF(COUNTIF(O2:Q4,8)+COUNTIF($L2:$T2,8)+COUNTIF(P$2:P$10,8)=0,8,"")&amp;IF(COUNTIF(O2:Q4,9)+COUNTIF($L2:$T2,9)+COUNTIF(P$2:P$10,9)=0,9,""))</f>
        <v>123456789</v>
      </c>
      <c r="AC2" s="96" t="str">
        <f>IF(AND(Q2&gt;0,Q2&lt;10),"",IF(COUNTIF(O2:Q4,1)+COUNTIF($L2:$T2,1)+COUNTIF(Q$2:Q$10,1)=0,1,"")&amp;IF(COUNTIF(O2:Q4,2)+COUNTIF($L2:$T2,2)+COUNTIF(Q$2:Q$10,2)=0,2,"")&amp;IF(COUNTIF(O2:Q4,3)+COUNTIF($L2:$T2,3)+COUNTIF(Q$2:Q$10,3)=0,3,"")&amp;IF(COUNTIF(O2:Q4,4)+COUNTIF($L2:$T2,4)+COUNTIF(Q$2:Q$10,4)=0,4,"")&amp;IF(COUNTIF(O2:Q4,5)+COUNTIF($L2:$T2,5)+COUNTIF(Q$2:Q$10,5)=0,5,"")&amp;IF(COUNTIF(O2:Q4,6)+COUNTIF($L2:$T2,6)+COUNTIF(Q$2:Q$10,6)=0,6,"")&amp;IF(COUNTIF(O2:Q4,7)+COUNTIF($L2:$T2,7)+COUNTIF(Q$2:Q$10,7)=0,7,"")&amp;IF(COUNTIF(O2:Q4,8)+COUNTIF($L2:$T2,8)+COUNTIF(Q$2:Q$10,8)=0,8,"")&amp;IF(COUNTIF(O2:Q4,9)+COUNTIF($L2:$T2,9)+COUNTIF(Q$2:Q$10,9)=0,9,""))</f>
        <v>123456789</v>
      </c>
      <c r="AD2" s="91" t="str">
        <f>IF(AND(R2&gt;0,R2&lt;10),"",IF(COUNTIF(R2:T4,1)+COUNTIF($L2:$T2,1)+COUNTIF(R$2:R$10,1)=0,1,"")&amp;IF(COUNTIF(R2:T4,2)+COUNTIF($L2:$T2,2)+COUNTIF(R$2:R$10,2)=0,2,"")&amp;IF(COUNTIF(R2:T4,3)+COUNTIF($L2:$T2,3)+COUNTIF(R$2:R$10,3)=0,3,"")&amp;IF(COUNTIF(R2:T4,4)+COUNTIF($L2:$T2,4)+COUNTIF(R$2:R$10,4)=0,4,"")&amp;IF(COUNTIF(R2:T4,5)+COUNTIF($L2:$T2,5)+COUNTIF(R$2:R$10,5)=0,5,"")&amp;IF(COUNTIF(R2:T4,6)+COUNTIF($L2:$T2,6)+COUNTIF(R$2:R$10,6)=0,6,"")&amp;IF(COUNTIF(R2:T4,7)+COUNTIF($L2:$T2,7)+COUNTIF(R$2:R$10,7)=0,7,"")&amp;IF(COUNTIF(R2:T4,8)+COUNTIF($L2:$T2,8)+COUNTIF(R$2:R$10,8)=0,8,"")&amp;IF(COUNTIF(R2:T4,9)+COUNTIF($L2:$T2,9)+COUNTIF(R$2:R$10,9)=0,9,""))</f>
        <v>123456789</v>
      </c>
      <c r="AE2" s="92" t="str">
        <f>IF(AND(S2&gt;0,S2&lt;10),"",IF(COUNTIF(R2:T4,1)+COUNTIF($L2:$T2,1)+COUNTIF(S$2:S$10,1)=0,1,"")&amp;IF(COUNTIF(R2:T4,2)+COUNTIF($L2:$T2,2)+COUNTIF(S$2:S$10,2)=0,2,"")&amp;IF(COUNTIF(R2:T4,3)+COUNTIF($L2:$T2,3)+COUNTIF(S$2:S$10,3)=0,3,"")&amp;IF(COUNTIF(R2:T4,4)+COUNTIF($L2:$T2,4)+COUNTIF(S$2:S$10,4)=0,4,"")&amp;IF(COUNTIF(R2:T4,5)+COUNTIF($L2:$T2,5)+COUNTIF(S$2:S$10,5)=0,5,"")&amp;IF(COUNTIF(R2:T4,6)+COUNTIF($L2:$T2,6)+COUNTIF(S$2:S$10,6)=0,6,"")&amp;IF(COUNTIF(R2:T4,7)+COUNTIF($L2:$T2,7)+COUNTIF(S$2:S$10,7)=0,7,"")&amp;IF(COUNTIF(R2:T4,8)+COUNTIF($L2:$T2,8)+COUNTIF(S$2:S$10,8)=0,8,"")&amp;IF(COUNTIF(R2:T4,9)+COUNTIF($L2:$T2,9)+COUNTIF(S$2:S$10,9)=0,9,""))</f>
        <v>123456789</v>
      </c>
      <c r="AF2" s="93" t="str">
        <f>IF(AND(T2&gt;0,T2&lt;10),"",IF(COUNTIF(R2:T4,1)+COUNTIF($L2:$T2,1)+COUNTIF(T$2:T$10,1)=0,1,"")&amp;IF(COUNTIF(R2:T4,2)+COUNTIF($L2:$T2,2)+COUNTIF(T$2:T$10,2)=0,2,"")&amp;IF(COUNTIF(R2:T4,3)+COUNTIF($L2:$T2,3)+COUNTIF(T$2:T$10,3)=0,3,"")&amp;IF(COUNTIF(R2:T4,4)+COUNTIF($L2:$T2,4)+COUNTIF(T$2:T$10,4)=0,4,"")&amp;IF(COUNTIF(R2:T4,5)+COUNTIF($L2:$T2,5)+COUNTIF(T$2:T$10,5)=0,5,"")&amp;IF(COUNTIF(R2:T4,6)+COUNTIF($L2:$T2,6)+COUNTIF(T$2:T$10,6)=0,6,"")&amp;IF(COUNTIF(R2:T4,7)+COUNTIF($L2:$T2,7)+COUNTIF(T$2:T$10,7)=0,7,"")&amp;IF(COUNTIF(R2:T4,8)+COUNTIF($L2:$T2,8)+COUNTIF(T$2:T$10,8)=0,8,"")&amp;IF(COUNTIF(R2:T4,9)+COUNTIF($L2:$T2,9)+COUNTIF(T$2:T$10,9)=0,9,""))</f>
        <v>123456789</v>
      </c>
      <c r="AG2" s="4"/>
    </row>
    <row r="3" spans="2:33" s="1" customFormat="1" ht="16.5" customHeight="1">
      <c r="B3" s="78"/>
      <c r="C3" s="79"/>
      <c r="D3" s="80"/>
      <c r="E3" s="81"/>
      <c r="F3" s="82"/>
      <c r="G3" s="83"/>
      <c r="H3" s="78"/>
      <c r="I3" s="79"/>
      <c r="J3" s="80"/>
      <c r="K3" s="9"/>
      <c r="L3" s="40"/>
      <c r="M3" s="41"/>
      <c r="N3" s="43"/>
      <c r="O3" s="44"/>
      <c r="P3" s="42"/>
      <c r="Q3" s="45"/>
      <c r="R3" s="40"/>
      <c r="S3" s="41"/>
      <c r="T3" s="43"/>
      <c r="U3" s="130" t="s">
        <v>0</v>
      </c>
      <c r="V3" s="131">
        <f t="shared" si="0"/>
        <v>0</v>
      </c>
      <c r="W3" s="9"/>
      <c r="X3" s="97" t="str">
        <f>IF(AND(L3&gt;0,L3&lt;10),"",IF(COUNTIF(L2:N4,1)+COUNTIF($L3:$T3,1)+COUNTIF(L$2:L$10,1)=0,1,"")&amp;IF(COUNTIF(L2:N4,2)+COUNTIF($L3:$T3,2)+COUNTIF(L$2:L$10,2)=0,2,"")&amp;IF(COUNTIF(L2:N4,3)+COUNTIF($L3:$T3,3)+COUNTIF(L$2:L$10,3)=0,3,"")&amp;IF(COUNTIF(L2:N4,4)+COUNTIF($L3:$T3,4)+COUNTIF(L$2:L$10,4)=0,4,"")&amp;IF(COUNTIF(L2:N4,5)+COUNTIF($L3:$T3,5)+COUNTIF(L$2:L$10,5)=0,5,"")&amp;IF(COUNTIF(L2:N4,6)+COUNTIF($L3:$T3,6)+COUNTIF(L$2:L$10,6)=0,6,"")&amp;IF(COUNTIF(L2:N4,7)+COUNTIF($L3:$T3,7)+COUNTIF(L$2:L$10,7)=0,7,"")&amp;IF(COUNTIF(L2:N4,8)+COUNTIF($L3:$T3,8)+COUNTIF(L$2:L$10,8)=0,8,"")&amp;IF(COUNTIF(L2:N4,9)+COUNTIF($L3:$T3,9)+COUNTIF(L$2:L$10,9)=0,9,""))</f>
        <v>123456789</v>
      </c>
      <c r="Y3" s="98" t="str">
        <f>IF(AND(M3&gt;0,M3&lt;10),"",IF(COUNTIF(L2:N4,1)+COUNTIF($L3:$T3,1)+COUNTIF(M$2:M$10,1)=0,1,"")&amp;IF(COUNTIF(L2:N4,2)+COUNTIF($L3:$T3,2)+COUNTIF(M$2:M$10,2)=0,2,"")&amp;IF(COUNTIF(L2:N4,3)+COUNTIF($L3:$T3,3)+COUNTIF(M$2:M$10,3)=0,3,"")&amp;IF(COUNTIF(L2:N4,4)+COUNTIF($L3:$T3,4)+COUNTIF(M$2:M$10,4)=0,4,"")&amp;IF(COUNTIF(L2:N4,5)+COUNTIF($L3:$T3,5)+COUNTIF(M$2:M$10,5)=0,5,"")&amp;IF(COUNTIF(L2:N4,6)+COUNTIF($L3:$T3,6)+COUNTIF(M$2:M$10,6)=0,6,"")&amp;IF(COUNTIF(L2:N4,7)+COUNTIF($L3:$T3,7)+COUNTIF(M$2:M$10,7)=0,7,"")&amp;IF(COUNTIF(L2:N4,8)+COUNTIF($L3:$T3,8)+COUNTIF(M$2:M$10,8)=0,8,"")&amp;IF(COUNTIF(L2:N4,9)+COUNTIF($L3:$T3,9)+COUNTIF(M$2:M$10,9)=0,9,""))</f>
        <v>123456789</v>
      </c>
      <c r="Z3" s="99" t="str">
        <f>IF(AND(N3&gt;0,N3&lt;10),"",IF(COUNTIF(L2:N4,1)+COUNTIF($L3:$T3,1)+COUNTIF(N$2:N$10,1)=0,1,"")&amp;IF(COUNTIF(L2:N4,2)+COUNTIF($L3:$T3,2)+COUNTIF(N$2:N$10,2)=0,2,"")&amp;IF(COUNTIF(L2:N4,3)+COUNTIF($L3:$T3,3)+COUNTIF(N$2:N$10,3)=0,3,"")&amp;IF(COUNTIF(L2:N4,4)+COUNTIF($L3:$T3,4)+COUNTIF(N$2:N$10,4)=0,4,"")&amp;IF(COUNTIF(L2:N4,5)+COUNTIF($L3:$T3,5)+COUNTIF(N$2:N$10,5)=0,5,"")&amp;IF(COUNTIF(L2:N4,6)+COUNTIF($L3:$T3,6)+COUNTIF(N$2:N$10,6)=0,6,"")&amp;IF(COUNTIF(L2:N4,7)+COUNTIF($L3:$T3,7)+COUNTIF(N$2:N$10,7)=0,7,"")&amp;IF(COUNTIF(L2:N4,8)+COUNTIF($L3:$T3,8)+COUNTIF(N$2:N$10,8)=0,8,"")&amp;IF(COUNTIF(L2:N4,9)+COUNTIF($L3:$T3,9)+COUNTIF(N$2:N$10,9)=0,9,""))</f>
        <v>123456789</v>
      </c>
      <c r="AA3" s="100" t="str">
        <f>IF(AND(O3&gt;0,O3&lt;10),"",IF(COUNTIF(O2:Q4,1)+COUNTIF($L3:$T3,1)+COUNTIF(O$2:O$10,1)=0,1,"")&amp;IF(COUNTIF(O2:Q4,2)+COUNTIF($L3:$T3,2)+COUNTIF(O$2:O$10,2)=0,2,"")&amp;IF(COUNTIF(O2:Q4,3)+COUNTIF($L3:$T3,3)+COUNTIF(O$2:O$10,3)=0,3,"")&amp;IF(COUNTIF(O2:Q4,4)+COUNTIF($L3:$T3,4)+COUNTIF(O$2:O$10,4)=0,4,"")&amp;IF(COUNTIF(O2:Q4,5)+COUNTIF($L3:$T3,5)+COUNTIF(O$2:O$10,5)=0,5,"")&amp;IF(COUNTIF(O2:Q4,6)+COUNTIF($L3:$T3,6)+COUNTIF(O$2:O$10,6)=0,6,"")&amp;IF(COUNTIF(O2:Q4,7)+COUNTIF($L3:$T3,7)+COUNTIF(O$2:O$10,7)=0,7,"")&amp;IF(COUNTIF(O2:Q4,8)+COUNTIF($L3:$T3,8)+COUNTIF(O$2:O$10,8)=0,8,"")&amp;IF(COUNTIF(O2:Q4,9)+COUNTIF($L3:$T3,9)+COUNTIF(O$2:O$10,9)=0,9,""))</f>
        <v>123456789</v>
      </c>
      <c r="AB3" s="101" t="str">
        <f>IF(AND(P3&gt;0,P3&lt;10),"",IF(COUNTIF(O2:Q4,1)+COUNTIF($L3:$T3,1)+COUNTIF(P$2:P$10,1)=0,1,"")&amp;IF(COUNTIF(O2:Q4,2)+COUNTIF($L3:$T3,2)+COUNTIF(P$2:P$10,2)=0,2,"")&amp;IF(COUNTIF(O2:Q4,3)+COUNTIF($L3:$T3,3)+COUNTIF(P$2:P$10,3)=0,3,"")&amp;IF(COUNTIF(O2:Q4,4)+COUNTIF($L3:$T3,4)+COUNTIF(P$2:P$10,4)=0,4,"")&amp;IF(COUNTIF(O2:Q4,5)+COUNTIF($L3:$T3,5)+COUNTIF(P$2:P$10,5)=0,5,"")&amp;IF(COUNTIF(O2:Q4,6)+COUNTIF($L3:$T3,6)+COUNTIF(P$2:P$10,6)=0,6,"")&amp;IF(COUNTIF(O2:Q4,7)+COUNTIF($L3:$T3,7)+COUNTIF(P$2:P$10,7)=0,7,"")&amp;IF(COUNTIF(O2:Q4,8)+COUNTIF($L3:$T3,8)+COUNTIF(P$2:P$10,8)=0,8,"")&amp;IF(COUNTIF(O2:Q4,9)+COUNTIF($L3:$T3,9)+COUNTIF(P$2:P$10,9)=0,9,""))</f>
        <v>123456789</v>
      </c>
      <c r="AC3" s="102" t="str">
        <f>IF(AND(Q3&gt;0,Q3&lt;10),"",IF(COUNTIF(O2:Q4,1)+COUNTIF($L3:$T3,1)+COUNTIF(Q$2:Q$10,1)=0,1,"")&amp;IF(COUNTIF(O2:Q4,2)+COUNTIF($L3:$T3,2)+COUNTIF(Q$2:Q$10,2)=0,2,"")&amp;IF(COUNTIF(O2:Q4,3)+COUNTIF($L3:$T3,3)+COUNTIF(Q$2:Q$10,3)=0,3,"")&amp;IF(COUNTIF(O2:Q4,4)+COUNTIF($L3:$T3,4)+COUNTIF(Q$2:Q$10,4)=0,4,"")&amp;IF(COUNTIF(O2:Q4,5)+COUNTIF($L3:$T3,5)+COUNTIF(Q$2:Q$10,5)=0,5,"")&amp;IF(COUNTIF(O2:Q4,6)+COUNTIF($L3:$T3,6)+COUNTIF(Q$2:Q$10,6)=0,6,"")&amp;IF(COUNTIF(O2:Q4,7)+COUNTIF($L3:$T3,7)+COUNTIF(Q$2:Q$10,7)=0,7,"")&amp;IF(COUNTIF(O2:Q4,8)+COUNTIF($L3:$T3,8)+COUNTIF(Q$2:Q$10,8)=0,8,"")&amp;IF(COUNTIF(O2:Q4,9)+COUNTIF($L3:$T3,9)+COUNTIF(Q$2:Q$10,9)=0,9,""))</f>
        <v>123456789</v>
      </c>
      <c r="AD3" s="97" t="str">
        <f>IF(AND(R3&gt;0,R3&lt;10),"",IF(COUNTIF(R2:T4,1)+COUNTIF($L3:$T3,1)+COUNTIF(R$2:R$10,1)=0,1,"")&amp;IF(COUNTIF(R2:T4,2)+COUNTIF($L3:$T3,2)+COUNTIF(R$2:R$10,2)=0,2,"")&amp;IF(COUNTIF(R2:T4,3)+COUNTIF($L3:$T3,3)+COUNTIF(R$2:R$10,3)=0,3,"")&amp;IF(COUNTIF(R2:T4,4)+COUNTIF($L3:$T3,4)+COUNTIF(R$2:R$10,4)=0,4,"")&amp;IF(COUNTIF(R2:T4,5)+COUNTIF($L3:$T3,5)+COUNTIF(R$2:R$10,5)=0,5,"")&amp;IF(COUNTIF(R2:T4,6)+COUNTIF($L3:$T3,6)+COUNTIF(R$2:R$10,6)=0,6,"")&amp;IF(COUNTIF(R2:T4,7)+COUNTIF($L3:$T3,7)+COUNTIF(R$2:R$10,7)=0,7,"")&amp;IF(COUNTIF(R2:T4,8)+COUNTIF($L3:$T3,8)+COUNTIF(R$2:R$10,8)=0,8,"")&amp;IF(COUNTIF(R2:T4,9)+COUNTIF($L3:$T3,9)+COUNTIF(R$2:R$10,9)=0,9,""))</f>
        <v>123456789</v>
      </c>
      <c r="AE3" s="98" t="str">
        <f>IF(AND(S3&gt;0,S3&lt;10),"",IF(COUNTIF(R2:T4,1)+COUNTIF($L3:$T3,1)+COUNTIF(S$2:S$10,1)=0,1,"")&amp;IF(COUNTIF(R2:T4,2)+COUNTIF($L3:$T3,2)+COUNTIF(S$2:S$10,2)=0,2,"")&amp;IF(COUNTIF(R2:T4,3)+COUNTIF($L3:$T3,3)+COUNTIF(S$2:S$10,3)=0,3,"")&amp;IF(COUNTIF(R2:T4,4)+COUNTIF($L3:$T3,4)+COUNTIF(S$2:S$10,4)=0,4,"")&amp;IF(COUNTIF(R2:T4,5)+COUNTIF($L3:$T3,5)+COUNTIF(S$2:S$10,5)=0,5,"")&amp;IF(COUNTIF(R2:T4,6)+COUNTIF($L3:$T3,6)+COUNTIF(S$2:S$10,6)=0,6,"")&amp;IF(COUNTIF(R2:T4,7)+COUNTIF($L3:$T3,7)+COUNTIF(S$2:S$10,7)=0,7,"")&amp;IF(COUNTIF(R2:T4,8)+COUNTIF($L3:$T3,8)+COUNTIF(S$2:S$10,8)=0,8,"")&amp;IF(COUNTIF(R2:T4,9)+COUNTIF($L3:$T3,9)+COUNTIF(S$2:S$10,9)=0,9,""))</f>
        <v>123456789</v>
      </c>
      <c r="AF3" s="99" t="str">
        <f>IF(AND(T3&gt;0,T3&lt;10),"",IF(COUNTIF(R2:T4,1)+COUNTIF($L3:$T3,1)+COUNTIF(T$2:T$10,1)=0,1,"")&amp;IF(COUNTIF(R2:T4,2)+COUNTIF($L3:$T3,2)+COUNTIF(T$2:T$10,2)=0,2,"")&amp;IF(COUNTIF(R2:T4,3)+COUNTIF($L3:$T3,3)+COUNTIF(T$2:T$10,3)=0,3,"")&amp;IF(COUNTIF(R2:T4,4)+COUNTIF($L3:$T3,4)+COUNTIF(T$2:T$10,4)=0,4,"")&amp;IF(COUNTIF(R2:T4,5)+COUNTIF($L3:$T3,5)+COUNTIF(T$2:T$10,5)=0,5,"")&amp;IF(COUNTIF(R2:T4,6)+COUNTIF($L3:$T3,6)+COUNTIF(T$2:T$10,6)=0,6,"")&amp;IF(COUNTIF(R2:T4,7)+COUNTIF($L3:$T3,7)+COUNTIF(T$2:T$10,7)=0,7,"")&amp;IF(COUNTIF(R2:T4,8)+COUNTIF($L3:$T3,8)+COUNTIF(T$2:T$10,8)=0,8,"")&amp;IF(COUNTIF(R2:T4,9)+COUNTIF($L3:$T3,9)+COUNTIF(T$2:T$10,9)=0,9,""))</f>
        <v>123456789</v>
      </c>
      <c r="AG3" s="4"/>
    </row>
    <row r="4" spans="2:32" ht="16.5" customHeight="1">
      <c r="B4" s="84"/>
      <c r="C4" s="85"/>
      <c r="D4" s="86"/>
      <c r="E4" s="87"/>
      <c r="F4" s="88"/>
      <c r="G4" s="89"/>
      <c r="H4" s="84"/>
      <c r="I4" s="85"/>
      <c r="J4" s="86"/>
      <c r="K4" s="122"/>
      <c r="L4" s="46"/>
      <c r="M4" s="47"/>
      <c r="N4" s="49"/>
      <c r="O4" s="52"/>
      <c r="P4" s="48"/>
      <c r="Q4" s="53"/>
      <c r="R4" s="46"/>
      <c r="S4" s="47"/>
      <c r="T4" s="49"/>
      <c r="U4" s="132" t="s">
        <v>0</v>
      </c>
      <c r="V4" s="133">
        <f t="shared" si="0"/>
        <v>0</v>
      </c>
      <c r="W4" s="9"/>
      <c r="X4" s="103" t="str">
        <f>IF(AND(L4&gt;0,L4&lt;10),"",IF(COUNTIF(L2:N4,1)+COUNTIF($L4:$T4,1)+COUNTIF(L$2:L$10,1)=0,1,"")&amp;IF(COUNTIF(L2:N4,2)+COUNTIF($L4:$T4,2)+COUNTIF(L$2:L$10,2)=0,2,"")&amp;IF(COUNTIF(L2:N4,3)+COUNTIF($L4:$T4,3)+COUNTIF(L$2:L$10,3)=0,3,"")&amp;IF(COUNTIF(L2:N4,4)+COUNTIF($L4:$T4,4)+COUNTIF(L$2:L$10,4)=0,4,"")&amp;IF(COUNTIF(L2:N4,5)+COUNTIF($L4:$T4,5)+COUNTIF(L$2:L$10,5)=0,5,"")&amp;IF(COUNTIF(L2:N4,6)+COUNTIF($L4:$T4,6)+COUNTIF(L$2:L$10,6)=0,6,"")&amp;IF(COUNTIF(L2:N4,7)+COUNTIF($L4:$T4,7)+COUNTIF(L$2:L$10,7)=0,7,"")&amp;IF(COUNTIF(L2:N4,8)+COUNTIF($L4:$T4,8)+COUNTIF(L$2:L$10,8)=0,8,"")&amp;IF(COUNTIF(L2:N4,9)+COUNTIF($L4:$T4,9)+COUNTIF(L$2:L$10,9)=0,9,""))</f>
        <v>123456789</v>
      </c>
      <c r="Y4" s="104" t="str">
        <f>IF(AND(M4&gt;0,M4&lt;10),"",IF(COUNTIF(L2:N4,1)+COUNTIF($L4:$T4,1)+COUNTIF(M$2:M$10,1)=0,1,"")&amp;IF(COUNTIF(L2:N4,2)+COUNTIF($L4:$T4,2)+COUNTIF(M$2:M$10,2)=0,2,"")&amp;IF(COUNTIF(L2:N4,3)+COUNTIF($L4:$T4,3)+COUNTIF(M$2:M$10,3)=0,3,"")&amp;IF(COUNTIF(L2:N4,4)+COUNTIF($L4:$T4,4)+COUNTIF(M$2:M$10,4)=0,4,"")&amp;IF(COUNTIF(L2:N4,5)+COUNTIF($L4:$T4,5)+COUNTIF(M$2:M$10,5)=0,5,"")&amp;IF(COUNTIF(L2:N4,6)+COUNTIF($L4:$T4,6)+COUNTIF(M$2:M$10,6)=0,6,"")&amp;IF(COUNTIF(L2:N4,7)+COUNTIF($L4:$T4,7)+COUNTIF(M$2:M$10,7)=0,7,"")&amp;IF(COUNTIF(L2:N4,8)+COUNTIF($L4:$T4,8)+COUNTIF(M$2:M$10,8)=0,8,"")&amp;IF(COUNTIF(L2:N4,9)+COUNTIF($L4:$T4,9)+COUNTIF(M$2:M$10,9)=0,9,""))</f>
        <v>123456789</v>
      </c>
      <c r="Z4" s="105" t="str">
        <f>IF(AND(N4&gt;0,N4&lt;10),"",IF(COUNTIF(L2:N4,1)+COUNTIF($L4:$T4,1)+COUNTIF(N$2:N$10,1)=0,1,"")&amp;IF(COUNTIF(L2:N4,2)+COUNTIF($L4:$T4,2)+COUNTIF(N$2:N$10,2)=0,2,"")&amp;IF(COUNTIF(L2:N4,3)+COUNTIF($L4:$T4,3)+COUNTIF(N$2:N$10,3)=0,3,"")&amp;IF(COUNTIF(L2:N4,4)+COUNTIF($L4:$T4,4)+COUNTIF(N$2:N$10,4)=0,4,"")&amp;IF(COUNTIF(L2:N4,5)+COUNTIF($L4:$T4,5)+COUNTIF(N$2:N$10,5)=0,5,"")&amp;IF(COUNTIF(L2:N4,6)+COUNTIF($L4:$T4,6)+COUNTIF(N$2:N$10,6)=0,6,"")&amp;IF(COUNTIF(L2:N4,7)+COUNTIF($L4:$T4,7)+COUNTIF(N$2:N$10,7)=0,7,"")&amp;IF(COUNTIF(L2:N4,8)+COUNTIF($L4:$T4,8)+COUNTIF(N$2:N$10,8)=0,8,"")&amp;IF(COUNTIF(L2:N4,9)+COUNTIF($L4:$T4,9)+COUNTIF(N$2:N$10,9)=0,9,""))</f>
        <v>123456789</v>
      </c>
      <c r="AA4" s="90" t="str">
        <f>IF(AND(O4&gt;0,O4&lt;10),"",IF(COUNTIF(O2:Q4,1)+COUNTIF($L4:$T4,1)+COUNTIF(O$2:O$10,1)=0,1,"")&amp;IF(COUNTIF(O2:Q4,2)+COUNTIF($L4:$T4,2)+COUNTIF(O$2:O$10,2)=0,2,"")&amp;IF(COUNTIF(O2:Q4,3)+COUNTIF($L4:$T4,3)+COUNTIF(O$2:O$10,3)=0,3,"")&amp;IF(COUNTIF(O2:Q4,4)+COUNTIF($L4:$T4,4)+COUNTIF(O$2:O$10,4)=0,4,"")&amp;IF(COUNTIF(O2:Q4,5)+COUNTIF($L4:$T4,5)+COUNTIF(O$2:O$10,5)=0,5,"")&amp;IF(COUNTIF(O2:Q4,6)+COUNTIF($L4:$T4,6)+COUNTIF(O$2:O$10,6)=0,6,"")&amp;IF(COUNTIF(O2:Q4,7)+COUNTIF($L4:$T4,7)+COUNTIF(O$2:O$10,7)=0,7,"")&amp;IF(COUNTIF(O2:Q4,8)+COUNTIF($L4:$T4,8)+COUNTIF(O$2:O$10,8)=0,8,"")&amp;IF(COUNTIF(O2:Q4,9)+COUNTIF($L4:$T4,9)+COUNTIF(O$2:O$10,9)=0,9,""))</f>
        <v>123456789</v>
      </c>
      <c r="AB4" s="106" t="str">
        <f>IF(AND(P4&gt;0,P4&lt;10),"",IF(COUNTIF(O2:Q4,1)+COUNTIF($L4:$T4,1)+COUNTIF(P$2:P$10,1)=0,1,"")&amp;IF(COUNTIF(O2:Q4,2)+COUNTIF($L4:$T4,2)+COUNTIF(P$2:P$10,2)=0,2,"")&amp;IF(COUNTIF(O2:Q4,3)+COUNTIF($L4:$T4,3)+COUNTIF(P$2:P$10,3)=0,3,"")&amp;IF(COUNTIF(O2:Q4,4)+COUNTIF($L4:$T4,4)+COUNTIF(P$2:P$10,4)=0,4,"")&amp;IF(COUNTIF(O2:Q4,5)+COUNTIF($L4:$T4,5)+COUNTIF(P$2:P$10,5)=0,5,"")&amp;IF(COUNTIF(O2:Q4,6)+COUNTIF($L4:$T4,6)+COUNTIF(P$2:P$10,6)=0,6,"")&amp;IF(COUNTIF(O2:Q4,7)+COUNTIF($L4:$T4,7)+COUNTIF(P$2:P$10,7)=0,7,"")&amp;IF(COUNTIF(O2:Q4,8)+COUNTIF($L4:$T4,8)+COUNTIF(P$2:P$10,8)=0,8,"")&amp;IF(COUNTIF(O2:Q4,9)+COUNTIF($L4:$T4,9)+COUNTIF(P$2:P$10,9)=0,9,""))</f>
        <v>123456789</v>
      </c>
      <c r="AC4" s="107" t="str">
        <f>IF(AND(Q4&gt;0,Q4&lt;10),"",IF(COUNTIF(O2:Q4,1)+COUNTIF($L4:$T4,1)+COUNTIF(Q$2:Q$10,1)=0,1,"")&amp;IF(COUNTIF(O2:Q4,2)+COUNTIF($L4:$T4,2)+COUNTIF(Q$2:Q$10,2)=0,2,"")&amp;IF(COUNTIF(O2:Q4,3)+COUNTIF($L4:$T4,3)+COUNTIF(Q$2:Q$10,3)=0,3,"")&amp;IF(COUNTIF(O2:Q4,4)+COUNTIF($L4:$T4,4)+COUNTIF(Q$2:Q$10,4)=0,4,"")&amp;IF(COUNTIF(O2:Q4,5)+COUNTIF($L4:$T4,5)+COUNTIF(Q$2:Q$10,5)=0,5,"")&amp;IF(COUNTIF(O2:Q4,6)+COUNTIF($L4:$T4,6)+COUNTIF(Q$2:Q$10,6)=0,6,"")&amp;IF(COUNTIF(O2:Q4,7)+COUNTIF($L4:$T4,7)+COUNTIF(Q$2:Q$10,7)=0,7,"")&amp;IF(COUNTIF(O2:Q4,8)+COUNTIF($L4:$T4,8)+COUNTIF(Q$2:Q$10,8)=0,8,"")&amp;IF(COUNTIF(O2:Q4,9)+COUNTIF($L4:$T4,9)+COUNTIF(Q$2:Q$10,9)=0,9,""))</f>
        <v>123456789</v>
      </c>
      <c r="AD4" s="103" t="str">
        <f>IF(AND(R4&gt;0,R4&lt;10),"",IF(COUNTIF(R2:T4,1)+COUNTIF($L4:$T4,1)+COUNTIF(R$2:R$10,1)=0,1,"")&amp;IF(COUNTIF(R2:T4,2)+COUNTIF($L4:$T4,2)+COUNTIF(R$2:R$10,2)=0,2,"")&amp;IF(COUNTIF(R2:T4,3)+COUNTIF($L4:$T4,3)+COUNTIF(R$2:R$10,3)=0,3,"")&amp;IF(COUNTIF(R2:T4,4)+COUNTIF($L4:$T4,4)+COUNTIF(R$2:R$10,4)=0,4,"")&amp;IF(COUNTIF(R2:T4,5)+COUNTIF($L4:$T4,5)+COUNTIF(R$2:R$10,5)=0,5,"")&amp;IF(COUNTIF(R2:T4,6)+COUNTIF($L4:$T4,6)+COUNTIF(R$2:R$10,6)=0,6,"")&amp;IF(COUNTIF(R2:T4,7)+COUNTIF($L4:$T4,7)+COUNTIF(R$2:R$10,7)=0,7,"")&amp;IF(COUNTIF(R2:T4,8)+COUNTIF($L4:$T4,8)+COUNTIF(R$2:R$10,8)=0,8,"")&amp;IF(COUNTIF(R2:T4,9)+COUNTIF($L4:$T4,9)+COUNTIF(R$2:R$10,9)=0,9,""))</f>
        <v>123456789</v>
      </c>
      <c r="AE4" s="104" t="str">
        <f>IF(AND(S4&gt;0,S4&lt;10),"",IF(COUNTIF(R2:T4,1)+COUNTIF($L4:$T4,1)+COUNTIF(S$2:S$10,1)=0,1,"")&amp;IF(COUNTIF(R2:T4,2)+COUNTIF($L4:$T4,2)+COUNTIF(S$2:S$10,2)=0,2,"")&amp;IF(COUNTIF(R2:T4,3)+COUNTIF($L4:$T4,3)+COUNTIF(S$2:S$10,3)=0,3,"")&amp;IF(COUNTIF(R2:T4,4)+COUNTIF($L4:$T4,4)+COUNTIF(S$2:S$10,4)=0,4,"")&amp;IF(COUNTIF(R2:T4,5)+COUNTIF($L4:$T4,5)+COUNTIF(S$2:S$10,5)=0,5,"")&amp;IF(COUNTIF(R2:T4,6)+COUNTIF($L4:$T4,6)+COUNTIF(S$2:S$10,6)=0,6,"")&amp;IF(COUNTIF(R2:T4,7)+COUNTIF($L4:$T4,7)+COUNTIF(S$2:S$10,7)=0,7,"")&amp;IF(COUNTIF(R2:T4,8)+COUNTIF($L4:$T4,8)+COUNTIF(S$2:S$10,8)=0,8,"")&amp;IF(COUNTIF(R2:T4,9)+COUNTIF($L4:$T4,9)+COUNTIF(S$2:S$10,9)=0,9,""))</f>
        <v>123456789</v>
      </c>
      <c r="AF4" s="105" t="str">
        <f>IF(AND(T4&gt;0,T4&lt;10),"",IF(COUNTIF(R2:T4,1)+COUNTIF($L4:$T4,1)+COUNTIF(T$2:T$10,1)=0,1,"")&amp;IF(COUNTIF(R2:T4,2)+COUNTIF($L4:$T4,2)+COUNTIF(T$2:T$10,2)=0,2,"")&amp;IF(COUNTIF(R2:T4,3)+COUNTIF($L4:$T4,3)+COUNTIF(T$2:T$10,3)=0,3,"")&amp;IF(COUNTIF(R2:T4,4)+COUNTIF($L4:$T4,4)+COUNTIF(T$2:T$10,4)=0,4,"")&amp;IF(COUNTIF(R2:T4,5)+COUNTIF($L4:$T4,5)+COUNTIF(T$2:T$10,5)=0,5,"")&amp;IF(COUNTIF(R2:T4,6)+COUNTIF($L4:$T4,6)+COUNTIF(T$2:T$10,6)=0,6,"")&amp;IF(COUNTIF(R2:T4,7)+COUNTIF($L4:$T4,7)+COUNTIF(T$2:T$10,7)=0,7,"")&amp;IF(COUNTIF(R2:T4,8)+COUNTIF($L4:$T4,8)+COUNTIF(T$2:T$10,8)=0,8,"")&amp;IF(COUNTIF(R2:T4,9)+COUNTIF($L4:$T4,9)+COUNTIF(T$2:T$10,9)=0,9,""))</f>
        <v>123456789</v>
      </c>
    </row>
    <row r="5" spans="2:32" ht="16.5" customHeight="1">
      <c r="B5" s="75"/>
      <c r="C5" s="76"/>
      <c r="D5" s="77"/>
      <c r="E5" s="72"/>
      <c r="F5" s="73"/>
      <c r="G5" s="74"/>
      <c r="H5" s="75"/>
      <c r="I5" s="76"/>
      <c r="J5" s="77"/>
      <c r="K5" s="123"/>
      <c r="L5" s="50"/>
      <c r="M5" s="38"/>
      <c r="N5" s="51"/>
      <c r="O5" s="36"/>
      <c r="P5" s="37"/>
      <c r="Q5" s="39"/>
      <c r="R5" s="50"/>
      <c r="S5" s="38"/>
      <c r="T5" s="51"/>
      <c r="U5" s="128" t="s">
        <v>0</v>
      </c>
      <c r="V5" s="129">
        <f t="shared" si="0"/>
        <v>0</v>
      </c>
      <c r="W5" s="9"/>
      <c r="X5" s="108" t="str">
        <f>IF(AND(L5&gt;0,L5&lt;10),"",IF(COUNTIF(L5:N7,1)+COUNTIF($L5:$T5,1)+COUNTIF(L$2:L$10,1)=0,1,"")&amp;IF(COUNTIF(L5:N7,2)+COUNTIF($L5:$T5,2)+COUNTIF(L$2:L$10,2)=0,2,"")&amp;IF(COUNTIF(L5:N7,3)+COUNTIF($L5:$T5,3)+COUNTIF(L$2:L$10,3)=0,3,"")&amp;IF(COUNTIF(L5:N7,4)+COUNTIF($L5:$T5,4)+COUNTIF(L$2:L$10,4)=0,4,"")&amp;IF(COUNTIF(L5:N7,5)+COUNTIF($L5:$T5,5)+COUNTIF(L$2:L$10,5)=0,5,"")&amp;IF(COUNTIF(L5:N7,6)+COUNTIF($L5:$T5,6)+COUNTIF(L$2:L$10,6)=0,6,"")&amp;IF(COUNTIF(L5:N7,7)+COUNTIF($L5:$T5,7)+COUNTIF(L$2:L$10,7)=0,7,"")&amp;IF(COUNTIF(L5:N7,8)+COUNTIF($L5:$T5,8)+COUNTIF(L$2:L$10,8)=0,8,"")&amp;IF(COUNTIF(L5:N7,9)+COUNTIF($L5:$T5,9)+COUNTIF(L$2:L$10,9)=0,9,""))</f>
        <v>123456789</v>
      </c>
      <c r="Y5" s="109" t="str">
        <f>IF(AND(M5&gt;0,M5&lt;10),"",IF(COUNTIF(L5:N7,1)+COUNTIF($L5:$T5,1)+COUNTIF(M$2:M$10,1)=0,1,"")&amp;IF(COUNTIF(L5:N7,2)+COUNTIF($L5:$T5,2)+COUNTIF(M$2:M$10,2)=0,2,"")&amp;IF(COUNTIF(L5:N7,3)+COUNTIF($L5:$T5,3)+COUNTIF(M$2:M$10,3)=0,3,"")&amp;IF(COUNTIF(L5:N7,4)+COUNTIF($L5:$T5,4)+COUNTIF(M$2:M$10,4)=0,4,"")&amp;IF(COUNTIF(L5:N7,5)+COUNTIF($L5:$T5,5)+COUNTIF(M$2:M$10,5)=0,5,"")&amp;IF(COUNTIF(L5:N7,6)+COUNTIF($L5:$T5,6)+COUNTIF(M$2:M$10,6)=0,6,"")&amp;IF(COUNTIF(L5:N7,7)+COUNTIF($L5:$T5,7)+COUNTIF(M$2:M$10,7)=0,7,"")&amp;IF(COUNTIF(L5:N7,8)+COUNTIF($L5:$T5,8)+COUNTIF(M$2:M$10,8)=0,8,"")&amp;IF(COUNTIF(L5:N7,9)+COUNTIF($L5:$T5,9)+COUNTIF(M$2:M$10,9)=0,9,""))</f>
        <v>123456789</v>
      </c>
      <c r="Z5" s="110" t="str">
        <f>IF(AND(N5&gt;0,N5&lt;10),"",IF(COUNTIF(L5:N7,1)+COUNTIF($L5:$T5,1)+COUNTIF(N$2:N$10,1)=0,1,"")&amp;IF(COUNTIF(L5:N7,2)+COUNTIF($L5:$T5,2)+COUNTIF(N$2:N$10,2)=0,2,"")&amp;IF(COUNTIF(L5:N7,3)+COUNTIF($L5:$T5,3)+COUNTIF(N$2:N$10,3)=0,3,"")&amp;IF(COUNTIF(L5:N7,4)+COUNTIF($L5:$T5,4)+COUNTIF(N$2:N$10,4)=0,4,"")&amp;IF(COUNTIF(L5:N7,5)+COUNTIF($L5:$T5,5)+COUNTIF(N$2:N$10,5)=0,5,"")&amp;IF(COUNTIF(L5:N7,6)+COUNTIF($L5:$T5,6)+COUNTIF(N$2:N$10,6)=0,6,"")&amp;IF(COUNTIF(L5:N7,7)+COUNTIF($L5:$T5,7)+COUNTIF(N$2:N$10,7)=0,7,"")&amp;IF(COUNTIF(L5:N7,8)+COUNTIF($L5:$T5,8)+COUNTIF(N$2:N$10,8)=0,8,"")&amp;IF(COUNTIF(L5:N7,9)+COUNTIF($L5:$T5,9)+COUNTIF(N$2:N$10,9)=0,9,""))</f>
        <v>123456789</v>
      </c>
      <c r="AA5" s="91" t="str">
        <f>IF(AND(O5&gt;0,O5&lt;10),"",IF(COUNTIF(O5:Q7,1)+COUNTIF($L5:$T5,1)+COUNTIF(O$2:O$10,1)=0,1,"")&amp;IF(COUNTIF(O5:Q7,2)+COUNTIF($L5:$T5,2)+COUNTIF(O$2:O$10,2)=0,2,"")&amp;IF(COUNTIF(O5:Q7,3)+COUNTIF($L5:$T5,3)+COUNTIF(O$2:O$10,3)=0,3,"")&amp;IF(COUNTIF(O5:Q7,4)+COUNTIF($L5:$T5,4)+COUNTIF(O$2:O$10,4)=0,4,"")&amp;IF(COUNTIF(O5:Q7,5)+COUNTIF($L5:$T5,5)+COUNTIF(O$2:O$10,5)=0,5,"")&amp;IF(COUNTIF(O5:Q7,6)+COUNTIF($L5:$T5,6)+COUNTIF(O$2:O$10,6)=0,6,"")&amp;IF(COUNTIF(O5:Q7,7)+COUNTIF($L5:$T5,7)+COUNTIF(O$2:O$10,7)=0,7,"")&amp;IF(COUNTIF(O5:Q7,8)+COUNTIF($L5:$T5,8)+COUNTIF(O$2:O$10,8)=0,8,"")&amp;IF(COUNTIF(O5:Q7,9)+COUNTIF($L5:$T5,9)+COUNTIF(O$2:O$10,9)=0,9,""))</f>
        <v>123456789</v>
      </c>
      <c r="AB5" s="92" t="str">
        <f>IF(AND(P5&gt;0,P5&lt;10),"",IF(COUNTIF(O5:Q7,1)+COUNTIF($L5:$T5,1)+COUNTIF(P$2:P$10,1)=0,1,"")&amp;IF(COUNTIF(O5:Q7,2)+COUNTIF($L5:$T5,2)+COUNTIF(P$2:P$10,2)=0,2,"")&amp;IF(COUNTIF(O5:Q7,3)+COUNTIF($L5:$T5,3)+COUNTIF(P$2:P$10,3)=0,3,"")&amp;IF(COUNTIF(O5:Q7,4)+COUNTIF($L5:$T5,4)+COUNTIF(P$2:P$10,4)=0,4,"")&amp;IF(COUNTIF(O5:Q7,5)+COUNTIF($L5:$T5,5)+COUNTIF(P$2:P$10,5)=0,5,"")&amp;IF(COUNTIF(O5:Q7,6)+COUNTIF($L5:$T5,6)+COUNTIF(P$2:P$10,6)=0,6,"")&amp;IF(COUNTIF(O5:Q7,7)+COUNTIF($L5:$T5,7)+COUNTIF(P$2:P$10,7)=0,7,"")&amp;IF(COUNTIF(O5:Q7,8)+COUNTIF($L5:$T5,8)+COUNTIF(P$2:P$10,8)=0,8,"")&amp;IF(COUNTIF(O5:Q7,9)+COUNTIF($L5:$T5,9)+COUNTIF(P$2:P$10,9)=0,9,""))</f>
        <v>123456789</v>
      </c>
      <c r="AC5" s="93" t="str">
        <f>IF(AND(Q5&gt;0,Q5&lt;10),"",IF(COUNTIF(O5:Q7,1)+COUNTIF($L5:$T5,1)+COUNTIF(Q$2:Q$10,1)=0,1,"")&amp;IF(COUNTIF(O5:Q7,2)+COUNTIF($L5:$T5,2)+COUNTIF(Q$2:Q$10,2)=0,2,"")&amp;IF(COUNTIF(O5:Q7,3)+COUNTIF($L5:$T5,3)+COUNTIF(Q$2:Q$10,3)=0,3,"")&amp;IF(COUNTIF(O5:Q7,4)+COUNTIF($L5:$T5,4)+COUNTIF(Q$2:Q$10,4)=0,4,"")&amp;IF(COUNTIF(O5:Q7,5)+COUNTIF($L5:$T5,5)+COUNTIF(Q$2:Q$10,5)=0,5,"")&amp;IF(COUNTIF(O5:Q7,6)+COUNTIF($L5:$T5,6)+COUNTIF(Q$2:Q$10,6)=0,6,"")&amp;IF(COUNTIF(O5:Q7,7)+COUNTIF($L5:$T5,7)+COUNTIF(Q$2:Q$10,7)=0,7,"")&amp;IF(COUNTIF(O5:Q7,8)+COUNTIF($L5:$T5,8)+COUNTIF(Q$2:Q$10,8)=0,8,"")&amp;IF(COUNTIF(O5:Q7,9)+COUNTIF($L5:$T5,9)+COUNTIF(Q$2:Q$10,9)=0,9,""))</f>
        <v>123456789</v>
      </c>
      <c r="AD5" s="111" t="str">
        <f>IF(AND(R5&gt;0,R5&lt;10),"",IF(COUNTIF(R5:T7,1)+COUNTIF($L5:$T5,1)+COUNTIF(R$2:R$10,1)=0,1,"")&amp;IF(COUNTIF(R5:T7,2)+COUNTIF($L5:$T5,2)+COUNTIF(R$2:R$10,2)=0,2,"")&amp;IF(COUNTIF(R5:T7,3)+COUNTIF($L5:$T5,3)+COUNTIF(R$2:R$10,3)=0,3,"")&amp;IF(COUNTIF(R5:T7,4)+COUNTIF($L5:$T5,4)+COUNTIF(R$2:R$10,4)=0,4,"")&amp;IF(COUNTIF(R5:T7,5)+COUNTIF($L5:$T5,5)+COUNTIF(R$2:R$10,5)=0,5,"")&amp;IF(COUNTIF(R5:T7,6)+COUNTIF($L5:$T5,6)+COUNTIF(R$2:R$10,6)=0,6,"")&amp;IF(COUNTIF(R5:T7,7)+COUNTIF($L5:$T5,7)+COUNTIF(R$2:R$10,7)=0,7,"")&amp;IF(COUNTIF(R5:T7,8)+COUNTIF($L5:$T5,8)+COUNTIF(R$2:R$10,8)=0,8,"")&amp;IF(COUNTIF(R5:T7,9)+COUNTIF($L5:$T5,9)+COUNTIF(R$2:R$10,9)=0,9,""))</f>
        <v>123456789</v>
      </c>
      <c r="AE5" s="109" t="str">
        <f>IF(AND(S5&gt;0,S5&lt;10),"",IF(COUNTIF(R5:T7,1)+COUNTIF($L5:$T5,1)+COUNTIF(S$2:S$10,1)=0,1,"")&amp;IF(COUNTIF(R5:T7,2)+COUNTIF($L5:$T5,2)+COUNTIF(S$2:S$10,2)=0,2,"")&amp;IF(COUNTIF(R5:T7,3)+COUNTIF($L5:$T5,3)+COUNTIF(S$2:S$10,3)=0,3,"")&amp;IF(COUNTIF(R5:T7,4)+COUNTIF($L5:$T5,4)+COUNTIF(S$2:S$10,4)=0,4,"")&amp;IF(COUNTIF(R5:T7,5)+COUNTIF($L5:$T5,5)+COUNTIF(S$2:S$10,5)=0,5,"")&amp;IF(COUNTIF(R5:T7,6)+COUNTIF($L5:$T5,6)+COUNTIF(S$2:S$10,6)=0,6,"")&amp;IF(COUNTIF(R5:T7,7)+COUNTIF($L5:$T5,7)+COUNTIF(S$2:S$10,7)=0,7,"")&amp;IF(COUNTIF(R5:T7,8)+COUNTIF($L5:$T5,8)+COUNTIF(S$2:S$10,8)=0,8,"")&amp;IF(COUNTIF(R5:T7,9)+COUNTIF($L5:$T5,9)+COUNTIF(S$2:S$10,9)=0,9,""))</f>
        <v>123456789</v>
      </c>
      <c r="AF5" s="112" t="str">
        <f>IF(AND(T5&gt;0,T5&lt;10),"",IF(COUNTIF(R5:T7,1)+COUNTIF($L5:$T5,1)+COUNTIF(T$2:T$10,1)=0,1,"")&amp;IF(COUNTIF(R5:T7,2)+COUNTIF($L5:$T5,2)+COUNTIF(T$2:T$10,2)=0,2,"")&amp;IF(COUNTIF(R5:T7,3)+COUNTIF($L5:$T5,3)+COUNTIF(T$2:T$10,3)=0,3,"")&amp;IF(COUNTIF(R5:T7,4)+COUNTIF($L5:$T5,4)+COUNTIF(T$2:T$10,4)=0,4,"")&amp;IF(COUNTIF(R5:T7,5)+COUNTIF($L5:$T5,5)+COUNTIF(T$2:T$10,5)=0,5,"")&amp;IF(COUNTIF(R5:T7,6)+COUNTIF($L5:$T5,6)+COUNTIF(T$2:T$10,6)=0,6,"")&amp;IF(COUNTIF(R5:T7,7)+COUNTIF($L5:$T5,7)+COUNTIF(T$2:T$10,7)=0,7,"")&amp;IF(COUNTIF(R5:T7,8)+COUNTIF($L5:$T5,8)+COUNTIF(T$2:T$10,8)=0,8,"")&amp;IF(COUNTIF(R5:T7,9)+COUNTIF($L5:$T5,9)+COUNTIF(T$2:T$10,9)=0,9,""))</f>
        <v>123456789</v>
      </c>
    </row>
    <row r="6" spans="2:32" ht="16.5" customHeight="1">
      <c r="B6" s="81"/>
      <c r="C6" s="82"/>
      <c r="D6" s="83"/>
      <c r="E6" s="78"/>
      <c r="F6" s="79"/>
      <c r="G6" s="80"/>
      <c r="H6" s="81"/>
      <c r="I6" s="82"/>
      <c r="J6" s="83"/>
      <c r="K6" s="123"/>
      <c r="L6" s="44"/>
      <c r="M6" s="42"/>
      <c r="N6" s="45"/>
      <c r="O6" s="40"/>
      <c r="P6" s="41"/>
      <c r="Q6" s="43"/>
      <c r="R6" s="44"/>
      <c r="S6" s="42"/>
      <c r="T6" s="45"/>
      <c r="U6" s="130" t="s">
        <v>0</v>
      </c>
      <c r="V6" s="131">
        <f t="shared" si="0"/>
        <v>0</v>
      </c>
      <c r="W6" s="9"/>
      <c r="X6" s="113" t="str">
        <f>IF(AND(L6&gt;0,L6&lt;10),"",IF(COUNTIF(L5:N7,1)+COUNTIF($L6:$T6,1)+COUNTIF(L$2:L$10,1)=0,1,"")&amp;IF(COUNTIF(L5:N7,2)+COUNTIF($L6:$T6,2)+COUNTIF(L$2:L$10,2)=0,2,"")&amp;IF(COUNTIF(L5:N7,3)+COUNTIF($L6:$T6,3)+COUNTIF(L$2:L$10,3)=0,3,"")&amp;IF(COUNTIF(L5:N7,4)+COUNTIF($L6:$T6,4)+COUNTIF(L$2:L$10,4)=0,4,"")&amp;IF(COUNTIF(L5:N7,5)+COUNTIF($L6:$T6,5)+COUNTIF(L$2:L$10,5)=0,5,"")&amp;IF(COUNTIF(L5:N7,6)+COUNTIF($L6:$T6,6)+COUNTIF(L$2:L$10,6)=0,6,"")&amp;IF(COUNTIF(L5:N7,7)+COUNTIF($L6:$T6,7)+COUNTIF(L$2:L$10,7)=0,7,"")&amp;IF(COUNTIF(L5:N7,8)+COUNTIF($L6:$T6,8)+COUNTIF(L$2:L$10,8)=0,8,"")&amp;IF(COUNTIF(L5:N7,9)+COUNTIF($L6:$T6,9)+COUNTIF(L$2:L$10,9)=0,9,""))</f>
        <v>123456789</v>
      </c>
      <c r="Y6" s="101" t="str">
        <f>IF(AND(M6&gt;0,M6&lt;10),"",IF(COUNTIF(L5:N7,1)+COUNTIF($L6:$T6,1)+COUNTIF(M$2:M$10,1)=0,1,"")&amp;IF(COUNTIF(L5:N7,2)+COUNTIF($L6:$T6,2)+COUNTIF(M$2:M$10,2)=0,2,"")&amp;IF(COUNTIF(L5:N7,3)+COUNTIF($L6:$T6,3)+COUNTIF(M$2:M$10,3)=0,3,"")&amp;IF(COUNTIF(L5:N7,4)+COUNTIF($L6:$T6,4)+COUNTIF(M$2:M$10,4)=0,4,"")&amp;IF(COUNTIF(L5:N7,5)+COUNTIF($L6:$T6,5)+COUNTIF(M$2:M$10,5)=0,5,"")&amp;IF(COUNTIF(L5:N7,6)+COUNTIF($L6:$T6,6)+COUNTIF(M$2:M$10,6)=0,6,"")&amp;IF(COUNTIF(L5:N7,7)+COUNTIF($L6:$T6,7)+COUNTIF(M$2:M$10,7)=0,7,"")&amp;IF(COUNTIF(L5:N7,8)+COUNTIF($L6:$T6,8)+COUNTIF(M$2:M$10,8)=0,8,"")&amp;IF(COUNTIF(L5:N7,9)+COUNTIF($L6:$T6,9)+COUNTIF(M$2:M$10,9)=0,9,""))</f>
        <v>123456789</v>
      </c>
      <c r="Z6" s="102" t="str">
        <f>IF(AND(N6&gt;0,N6&lt;10),"",IF(COUNTIF(L5:N7,1)+COUNTIF($L6:$T6,1)+COUNTIF(N$2:N$10,1)=0,1,"")&amp;IF(COUNTIF(L5:N7,2)+COUNTIF($L6:$T6,2)+COUNTIF(N$2:N$10,2)=0,2,"")&amp;IF(COUNTIF(L5:N7,3)+COUNTIF($L6:$T6,3)+COUNTIF(N$2:N$10,3)=0,3,"")&amp;IF(COUNTIF(L5:N7,4)+COUNTIF($L6:$T6,4)+COUNTIF(N$2:N$10,4)=0,4,"")&amp;IF(COUNTIF(L5:N7,5)+COUNTIF($L6:$T6,5)+COUNTIF(N$2:N$10,5)=0,5,"")&amp;IF(COUNTIF(L5:N7,6)+COUNTIF($L6:$T6,6)+COUNTIF(N$2:N$10,6)=0,6,"")&amp;IF(COUNTIF(L5:N7,7)+COUNTIF($L6:$T6,7)+COUNTIF(N$2:N$10,7)=0,7,"")&amp;IF(COUNTIF(L5:N7,8)+COUNTIF($L6:$T6,8)+COUNTIF(N$2:N$10,8)=0,8,"")&amp;IF(COUNTIF(L5:N7,9)+COUNTIF($L6:$T6,9)+COUNTIF(N$2:N$10,9)=0,9,""))</f>
        <v>123456789</v>
      </c>
      <c r="AA6" s="97" t="str">
        <f>IF(AND(O6&gt;0,O6&lt;10),"",IF(COUNTIF(O5:Q7,1)+COUNTIF($L6:$T6,1)+COUNTIF(O$2:O$10,1)=0,1,"")&amp;IF(COUNTIF(O5:Q7,2)+COUNTIF($L6:$T6,2)+COUNTIF(O$2:O$10,2)=0,2,"")&amp;IF(COUNTIF(O5:Q7,3)+COUNTIF($L6:$T6,3)+COUNTIF(O$2:O$10,3)=0,3,"")&amp;IF(COUNTIF(O5:Q7,4)+COUNTIF($L6:$T6,4)+COUNTIF(O$2:O$10,4)=0,4,"")&amp;IF(COUNTIF(O5:Q7,5)+COUNTIF($L6:$T6,5)+COUNTIF(O$2:O$10,5)=0,5,"")&amp;IF(COUNTIF(O5:Q7,6)+COUNTIF($L6:$T6,6)+COUNTIF(O$2:O$10,6)=0,6,"")&amp;IF(COUNTIF(O5:Q7,7)+COUNTIF($L6:$T6,7)+COUNTIF(O$2:O$10,7)=0,7,"")&amp;IF(COUNTIF(O5:Q7,8)+COUNTIF($L6:$T6,8)+COUNTIF(O$2:O$10,8)=0,8,"")&amp;IF(COUNTIF(O5:Q7,9)+COUNTIF($L6:$T6,9)+COUNTIF(O$2:O$10,9)=0,9,""))</f>
        <v>123456789</v>
      </c>
      <c r="AB6" s="98" t="str">
        <f>IF(AND(P6&gt;0,P6&lt;10),"",IF(COUNTIF(O5:Q7,1)+COUNTIF($L6:$T6,1)+COUNTIF(P$2:P$10,1)=0,1,"")&amp;IF(COUNTIF(O5:Q7,2)+COUNTIF($L6:$T6,2)+COUNTIF(P$2:P$10,2)=0,2,"")&amp;IF(COUNTIF(O5:Q7,3)+COUNTIF($L6:$T6,3)+COUNTIF(P$2:P$10,3)=0,3,"")&amp;IF(COUNTIF(O5:Q7,4)+COUNTIF($L6:$T6,4)+COUNTIF(P$2:P$10,4)=0,4,"")&amp;IF(COUNTIF(O5:Q7,5)+COUNTIF($L6:$T6,5)+COUNTIF(P$2:P$10,5)=0,5,"")&amp;IF(COUNTIF(O5:Q7,6)+COUNTIF($L6:$T6,6)+COUNTIF(P$2:P$10,6)=0,6,"")&amp;IF(COUNTIF(O5:Q7,7)+COUNTIF($L6:$T6,7)+COUNTIF(P$2:P$10,7)=0,7,"")&amp;IF(COUNTIF(O5:Q7,8)+COUNTIF($L6:$T6,8)+COUNTIF(P$2:P$10,8)=0,8,"")&amp;IF(COUNTIF(O5:Q7,9)+COUNTIF($L6:$T6,9)+COUNTIF(P$2:P$10,9)=0,9,""))</f>
        <v>123456789</v>
      </c>
      <c r="AC6" s="99" t="str">
        <f>IF(AND(Q6&gt;0,Q6&lt;10),"",IF(COUNTIF(O5:Q7,1)+COUNTIF($L6:$T6,1)+COUNTIF(Q$2:Q$10,1)=0,1,"")&amp;IF(COUNTIF(O5:Q7,2)+COUNTIF($L6:$T6,2)+COUNTIF(Q$2:Q$10,2)=0,2,"")&amp;IF(COUNTIF(O5:Q7,3)+COUNTIF($L6:$T6,3)+COUNTIF(Q$2:Q$10,3)=0,3,"")&amp;IF(COUNTIF(O5:Q7,4)+COUNTIF($L6:$T6,4)+COUNTIF(Q$2:Q$10,4)=0,4,"")&amp;IF(COUNTIF(O5:Q7,5)+COUNTIF($L6:$T6,5)+COUNTIF(Q$2:Q$10,5)=0,5,"")&amp;IF(COUNTIF(O5:Q7,6)+COUNTIF($L6:$T6,6)+COUNTIF(Q$2:Q$10,6)=0,6,"")&amp;IF(COUNTIF(O5:Q7,7)+COUNTIF($L6:$T6,7)+COUNTIF(Q$2:Q$10,7)=0,7,"")&amp;IF(COUNTIF(O5:Q7,8)+COUNTIF($L6:$T6,8)+COUNTIF(Q$2:Q$10,8)=0,8,"")&amp;IF(COUNTIF(O5:Q7,9)+COUNTIF($L6:$T6,9)+COUNTIF(Q$2:Q$10,9)=0,9,""))</f>
        <v>123456789</v>
      </c>
      <c r="AD6" s="100" t="str">
        <f>IF(AND(R6&gt;0,R6&lt;10),"",IF(COUNTIF(R5:T7,1)+COUNTIF($L6:$T6,1)+COUNTIF(R$2:R$10,1)=0,1,"")&amp;IF(COUNTIF(R5:T7,2)+COUNTIF($L6:$T6,2)+COUNTIF(R$2:R$10,2)=0,2,"")&amp;IF(COUNTIF(R5:T7,3)+COUNTIF($L6:$T6,3)+COUNTIF(R$2:R$10,3)=0,3,"")&amp;IF(COUNTIF(R5:T7,4)+COUNTIF($L6:$T6,4)+COUNTIF(R$2:R$10,4)=0,4,"")&amp;IF(COUNTIF(R5:T7,5)+COUNTIF($L6:$T6,5)+COUNTIF(R$2:R$10,5)=0,5,"")&amp;IF(COUNTIF(R5:T7,6)+COUNTIF($L6:$T6,6)+COUNTIF(R$2:R$10,6)=0,6,"")&amp;IF(COUNTIF(R5:T7,7)+COUNTIF($L6:$T6,7)+COUNTIF(R$2:R$10,7)=0,7,"")&amp;IF(COUNTIF(R5:T7,8)+COUNTIF($L6:$T6,8)+COUNTIF(R$2:R$10,8)=0,8,"")&amp;IF(COUNTIF(R5:T7,9)+COUNTIF($L6:$T6,9)+COUNTIF(R$2:R$10,9)=0,9,""))</f>
        <v>123456789</v>
      </c>
      <c r="AE6" s="101" t="str">
        <f>IF(AND(S6&gt;0,S6&lt;10),"",IF(COUNTIF(R5:T7,1)+COUNTIF($L6:$T6,1)+COUNTIF(S$2:S$10,1)=0,1,"")&amp;IF(COUNTIF(R5:T7,2)+COUNTIF($L6:$T6,2)+COUNTIF(S$2:S$10,2)=0,2,"")&amp;IF(COUNTIF(R5:T7,3)+COUNTIF($L6:$T6,3)+COUNTIF(S$2:S$10,3)=0,3,"")&amp;IF(COUNTIF(R5:T7,4)+COUNTIF($L6:$T6,4)+COUNTIF(S$2:S$10,4)=0,4,"")&amp;IF(COUNTIF(R5:T7,5)+COUNTIF($L6:$T6,5)+COUNTIF(S$2:S$10,5)=0,5,"")&amp;IF(COUNTIF(R5:T7,6)+COUNTIF($L6:$T6,6)+COUNTIF(S$2:S$10,6)=0,6,"")&amp;IF(COUNTIF(R5:T7,7)+COUNTIF($L6:$T6,7)+COUNTIF(S$2:S$10,7)=0,7,"")&amp;IF(COUNTIF(R5:T7,8)+COUNTIF($L6:$T6,8)+COUNTIF(S$2:S$10,8)=0,8,"")&amp;IF(COUNTIF(R5:T7,9)+COUNTIF($L6:$T6,9)+COUNTIF(S$2:S$10,9)=0,9,""))</f>
        <v>123456789</v>
      </c>
      <c r="AF6" s="114" t="str">
        <f>IF(AND(T6&gt;0,T6&lt;10),"",IF(COUNTIF(R5:T7,1)+COUNTIF($L6:$T6,1)+COUNTIF(T$2:T$10,1)=0,1,"")&amp;IF(COUNTIF(R5:T7,2)+COUNTIF($L6:$T6,2)+COUNTIF(T$2:T$10,2)=0,2,"")&amp;IF(COUNTIF(R5:T7,3)+COUNTIF($L6:$T6,3)+COUNTIF(T$2:T$10,3)=0,3,"")&amp;IF(COUNTIF(R5:T7,4)+COUNTIF($L6:$T6,4)+COUNTIF(T$2:T$10,4)=0,4,"")&amp;IF(COUNTIF(R5:T7,5)+COUNTIF($L6:$T6,5)+COUNTIF(T$2:T$10,5)=0,5,"")&amp;IF(COUNTIF(R5:T7,6)+COUNTIF($L6:$T6,6)+COUNTIF(T$2:T$10,6)=0,6,"")&amp;IF(COUNTIF(R5:T7,7)+COUNTIF($L6:$T6,7)+COUNTIF(T$2:T$10,7)=0,7,"")&amp;IF(COUNTIF(R5:T7,8)+COUNTIF($L6:$T6,8)+COUNTIF(T$2:T$10,8)=0,8,"")&amp;IF(COUNTIF(R5:T7,9)+COUNTIF($L6:$T6,9)+COUNTIF(T$2:T$10,9)=0,9,""))</f>
        <v>123456789</v>
      </c>
    </row>
    <row r="7" spans="2:32" ht="16.5" customHeight="1">
      <c r="B7" s="87"/>
      <c r="C7" s="88"/>
      <c r="D7" s="89"/>
      <c r="E7" s="84"/>
      <c r="F7" s="85"/>
      <c r="G7" s="86"/>
      <c r="H7" s="87"/>
      <c r="I7" s="88"/>
      <c r="J7" s="89"/>
      <c r="K7" s="9"/>
      <c r="L7" s="52"/>
      <c r="M7" s="48"/>
      <c r="N7" s="53"/>
      <c r="O7" s="46"/>
      <c r="P7" s="47"/>
      <c r="Q7" s="49"/>
      <c r="R7" s="52"/>
      <c r="S7" s="48"/>
      <c r="T7" s="53"/>
      <c r="U7" s="132" t="s">
        <v>0</v>
      </c>
      <c r="V7" s="133">
        <f t="shared" si="0"/>
        <v>0</v>
      </c>
      <c r="W7" s="9"/>
      <c r="X7" s="115" t="str">
        <f>IF(AND(L7&gt;0,L7&lt;10),"",IF(COUNTIF(L5:N7,1)+COUNTIF($L7:$T7,1)+COUNTIF(L$2:L$10,1)=0,1,"")&amp;IF(COUNTIF(L5:N7,2)+COUNTIF($L7:$T7,2)+COUNTIF(L$2:L$10,2)=0,2,"")&amp;IF(COUNTIF(L5:N7,3)+COUNTIF($L7:$T7,3)+COUNTIF(L$2:L$10,3)=0,3,"")&amp;IF(COUNTIF(L5:N7,4)+COUNTIF($L7:$T7,4)+COUNTIF(L$2:L$10,4)=0,4,"")&amp;IF(COUNTIF(L5:N7,5)+COUNTIF($L7:$T7,5)+COUNTIF(L$2:L$10,5)=0,5,"")&amp;IF(COUNTIF(L5:N7,6)+COUNTIF($L7:$T7,6)+COUNTIF(L$2:L$10,6)=0,6,"")&amp;IF(COUNTIF(L5:N7,7)+COUNTIF($L7:$T7,7)+COUNTIF(L$2:L$10,7)=0,7,"")&amp;IF(COUNTIF(L5:N7,8)+COUNTIF($L7:$T7,8)+COUNTIF(L$2:L$10,8)=0,8,"")&amp;IF(COUNTIF(L5:N7,9)+COUNTIF($L7:$T7,9)+COUNTIF(L$2:L$10,9)=0,9,""))</f>
        <v>123456789</v>
      </c>
      <c r="Y7" s="106" t="str">
        <f>IF(AND(M7&gt;0,M7&lt;10),"",IF(COUNTIF(L5:N7,1)+COUNTIF($L7:$T7,1)+COUNTIF(M$2:M$10,1)=0,1,"")&amp;IF(COUNTIF(L5:N7,2)+COUNTIF($L7:$T7,2)+COUNTIF(M$2:M$10,2)=0,2,"")&amp;IF(COUNTIF(L5:N7,3)+COUNTIF($L7:$T7,3)+COUNTIF(M$2:M$10,3)=0,3,"")&amp;IF(COUNTIF(L5:N7,4)+COUNTIF($L7:$T7,4)+COUNTIF(M$2:M$10,4)=0,4,"")&amp;IF(COUNTIF(L5:N7,5)+COUNTIF($L7:$T7,5)+COUNTIF(M$2:M$10,5)=0,5,"")&amp;IF(COUNTIF(L5:N7,6)+COUNTIF($L7:$T7,6)+COUNTIF(M$2:M$10,6)=0,6,"")&amp;IF(COUNTIF(L5:N7,7)+COUNTIF($L7:$T7,7)+COUNTIF(M$2:M$10,7)=0,7,"")&amp;IF(COUNTIF(L5:N7,8)+COUNTIF($L7:$T7,8)+COUNTIF(M$2:M$10,8)=0,8,"")&amp;IF(COUNTIF(L5:N7,9)+COUNTIF($L7:$T7,9)+COUNTIF(M$2:M$10,9)=0,9,""))</f>
        <v>123456789</v>
      </c>
      <c r="Z7" s="107" t="str">
        <f>IF(AND(N7&gt;0,N7&lt;10),"",IF(COUNTIF(L5:N7,1)+COUNTIF($L7:$T7,1)+COUNTIF(N$2:N$10,1)=0,1,"")&amp;IF(COUNTIF(L5:N7,2)+COUNTIF($L7:$T7,2)+COUNTIF(N$2:N$10,2)=0,2,"")&amp;IF(COUNTIF(L5:N7,3)+COUNTIF($L7:$T7,3)+COUNTIF(N$2:N$10,3)=0,3,"")&amp;IF(COUNTIF(L5:N7,4)+COUNTIF($L7:$T7,4)+COUNTIF(N$2:N$10,4)=0,4,"")&amp;IF(COUNTIF(L5:N7,5)+COUNTIF($L7:$T7,5)+COUNTIF(N$2:N$10,5)=0,5,"")&amp;IF(COUNTIF(L5:N7,6)+COUNTIF($L7:$T7,6)+COUNTIF(N$2:N$10,6)=0,6,"")&amp;IF(COUNTIF(L5:N7,7)+COUNTIF($L7:$T7,7)+COUNTIF(N$2:N$10,7)=0,7,"")&amp;IF(COUNTIF(L5:N7,8)+COUNTIF($L7:$T7,8)+COUNTIF(N$2:N$10,8)=0,8,"")&amp;IF(COUNTIF(L5:N7,9)+COUNTIF($L7:$T7,9)+COUNTIF(N$2:N$10,9)=0,9,""))</f>
        <v>123456789</v>
      </c>
      <c r="AA7" s="103" t="str">
        <f>IF(AND(O7&gt;0,O7&lt;10),"",IF(COUNTIF(O5:Q7,1)+COUNTIF($L7:$T7,1)+COUNTIF(O$2:O$10,1)=0,1,"")&amp;IF(COUNTIF(O5:Q7,2)+COUNTIF($L7:$T7,2)+COUNTIF(O$2:O$10,2)=0,2,"")&amp;IF(COUNTIF(O5:Q7,3)+COUNTIF($L7:$T7,3)+COUNTIF(O$2:O$10,3)=0,3,"")&amp;IF(COUNTIF(O5:Q7,4)+COUNTIF($L7:$T7,4)+COUNTIF(O$2:O$10,4)=0,4,"")&amp;IF(COUNTIF(O5:Q7,5)+COUNTIF($L7:$T7,5)+COUNTIF(O$2:O$10,5)=0,5,"")&amp;IF(COUNTIF(O5:Q7,6)+COUNTIF($L7:$T7,6)+COUNTIF(O$2:O$10,6)=0,6,"")&amp;IF(COUNTIF(O5:Q7,7)+COUNTIF($L7:$T7,7)+COUNTIF(O$2:O$10,7)=0,7,"")&amp;IF(COUNTIF(O5:Q7,8)+COUNTIF($L7:$T7,8)+COUNTIF(O$2:O$10,8)=0,8,"")&amp;IF(COUNTIF(O5:Q7,9)+COUNTIF($L7:$T7,9)+COUNTIF(O$2:O$10,9)=0,9,""))</f>
        <v>123456789</v>
      </c>
      <c r="AB7" s="104" t="str">
        <f>IF(AND(P7&gt;0,P7&lt;10),"",IF(COUNTIF(O5:Q7,1)+COUNTIF($L7:$T7,1)+COUNTIF(P$2:P$10,1)=0,1,"")&amp;IF(COUNTIF(O5:Q7,2)+COUNTIF($L7:$T7,2)+COUNTIF(P$2:P$10,2)=0,2,"")&amp;IF(COUNTIF(O5:Q7,3)+COUNTIF($L7:$T7,3)+COUNTIF(P$2:P$10,3)=0,3,"")&amp;IF(COUNTIF(O5:Q7,4)+COUNTIF($L7:$T7,4)+COUNTIF(P$2:P$10,4)=0,4,"")&amp;IF(COUNTIF(O5:Q7,5)+COUNTIF($L7:$T7,5)+COUNTIF(P$2:P$10,5)=0,5,"")&amp;IF(COUNTIF(O5:Q7,6)+COUNTIF($L7:$T7,6)+COUNTIF(P$2:P$10,6)=0,6,"")&amp;IF(COUNTIF(O5:Q7,7)+COUNTIF($L7:$T7,7)+COUNTIF(P$2:P$10,7)=0,7,"")&amp;IF(COUNTIF(O5:Q7,8)+COUNTIF($L7:$T7,8)+COUNTIF(P$2:P$10,8)=0,8,"")&amp;IF(COUNTIF(O5:Q7,9)+COUNTIF($L7:$T7,9)+COUNTIF(P$2:P$10,9)=0,9,""))</f>
        <v>123456789</v>
      </c>
      <c r="AC7" s="105" t="str">
        <f>IF(AND(Q7&gt;0,Q7&lt;10),"",IF(COUNTIF(O5:Q7,1)+COUNTIF($L7:$T7,1)+COUNTIF(Q$2:Q$10,1)=0,1,"")&amp;IF(COUNTIF(O5:Q7,2)+COUNTIF($L7:$T7,2)+COUNTIF(Q$2:Q$10,2)=0,2,"")&amp;IF(COUNTIF(O5:Q7,3)+COUNTIF($L7:$T7,3)+COUNTIF(Q$2:Q$10,3)=0,3,"")&amp;IF(COUNTIF(O5:Q7,4)+COUNTIF($L7:$T7,4)+COUNTIF(Q$2:Q$10,4)=0,4,"")&amp;IF(COUNTIF(O5:Q7,5)+COUNTIF($L7:$T7,5)+COUNTIF(Q$2:Q$10,5)=0,5,"")&amp;IF(COUNTIF(O5:Q7,6)+COUNTIF($L7:$T7,6)+COUNTIF(Q$2:Q$10,6)=0,6,"")&amp;IF(COUNTIF(O5:Q7,7)+COUNTIF($L7:$T7,7)+COUNTIF(Q$2:Q$10,7)=0,7,"")&amp;IF(COUNTIF(O5:Q7,8)+COUNTIF($L7:$T7,8)+COUNTIF(Q$2:Q$10,8)=0,8,"")&amp;IF(COUNTIF(O5:Q7,9)+COUNTIF($L7:$T7,9)+COUNTIF(Q$2:Q$10,9)=0,9,""))</f>
        <v>123456789</v>
      </c>
      <c r="AD7" s="90" t="str">
        <f>IF(AND(R7&gt;0,R7&lt;10),"",IF(COUNTIF(R5:T7,1)+COUNTIF($L7:$T7,1)+COUNTIF(R$2:R$10,1)=0,1,"")&amp;IF(COUNTIF(R5:T7,2)+COUNTIF($L7:$T7,2)+COUNTIF(R$2:R$10,2)=0,2,"")&amp;IF(COUNTIF(R5:T7,3)+COUNTIF($L7:$T7,3)+COUNTIF(R$2:R$10,3)=0,3,"")&amp;IF(COUNTIF(R5:T7,4)+COUNTIF($L7:$T7,4)+COUNTIF(R$2:R$10,4)=0,4,"")&amp;IF(COUNTIF(R5:T7,5)+COUNTIF($L7:$T7,5)+COUNTIF(R$2:R$10,5)=0,5,"")&amp;IF(COUNTIF(R5:T7,6)+COUNTIF($L7:$T7,6)+COUNTIF(R$2:R$10,6)=0,6,"")&amp;IF(COUNTIF(R5:T7,7)+COUNTIF($L7:$T7,7)+COUNTIF(R$2:R$10,7)=0,7,"")&amp;IF(COUNTIF(R5:T7,8)+COUNTIF($L7:$T7,8)+COUNTIF(R$2:R$10,8)=0,8,"")&amp;IF(COUNTIF(R5:T7,9)+COUNTIF($L7:$T7,9)+COUNTIF(R$2:R$10,9)=0,9,""))</f>
        <v>123456789</v>
      </c>
      <c r="AE7" s="106" t="str">
        <f>IF(AND(S7&gt;0,S7&lt;10),"",IF(COUNTIF(R5:T7,1)+COUNTIF($L7:$T7,1)+COUNTIF(S$2:S$10,1)=0,1,"")&amp;IF(COUNTIF(R5:T7,2)+COUNTIF($L7:$T7,2)+COUNTIF(S$2:S$10,2)=0,2,"")&amp;IF(COUNTIF(R5:T7,3)+COUNTIF($L7:$T7,3)+COUNTIF(S$2:S$10,3)=0,3,"")&amp;IF(COUNTIF(R5:T7,4)+COUNTIF($L7:$T7,4)+COUNTIF(S$2:S$10,4)=0,4,"")&amp;IF(COUNTIF(R5:T7,5)+COUNTIF($L7:$T7,5)+COUNTIF(S$2:S$10,5)=0,5,"")&amp;IF(COUNTIF(R5:T7,6)+COUNTIF($L7:$T7,6)+COUNTIF(S$2:S$10,6)=0,6,"")&amp;IF(COUNTIF(R5:T7,7)+COUNTIF($L7:$T7,7)+COUNTIF(S$2:S$10,7)=0,7,"")&amp;IF(COUNTIF(R5:T7,8)+COUNTIF($L7:$T7,8)+COUNTIF(S$2:S$10,8)=0,8,"")&amp;IF(COUNTIF(R5:T7,9)+COUNTIF($L7:$T7,9)+COUNTIF(S$2:S$10,9)=0,9,""))</f>
        <v>123456789</v>
      </c>
      <c r="AF7" s="116" t="str">
        <f>IF(AND(T7&gt;0,T7&lt;10),"",IF(COUNTIF(R5:T7,1)+COUNTIF($L7:$T7,1)+COUNTIF(T$2:T$10,1)=0,1,"")&amp;IF(COUNTIF(R5:T7,2)+COUNTIF($L7:$T7,2)+COUNTIF(T$2:T$10,2)=0,2,"")&amp;IF(COUNTIF(R5:T7,3)+COUNTIF($L7:$T7,3)+COUNTIF(T$2:T$10,3)=0,3,"")&amp;IF(COUNTIF(R5:T7,4)+COUNTIF($L7:$T7,4)+COUNTIF(T$2:T$10,4)=0,4,"")&amp;IF(COUNTIF(R5:T7,5)+COUNTIF($L7:$T7,5)+COUNTIF(T$2:T$10,5)=0,5,"")&amp;IF(COUNTIF(R5:T7,6)+COUNTIF($L7:$T7,6)+COUNTIF(T$2:T$10,6)=0,6,"")&amp;IF(COUNTIF(R5:T7,7)+COUNTIF($L7:$T7,7)+COUNTIF(T$2:T$10,7)=0,7,"")&amp;IF(COUNTIF(R5:T7,8)+COUNTIF($L7:$T7,8)+COUNTIF(T$2:T$10,8)=0,8,"")&amp;IF(COUNTIF(R5:T7,9)+COUNTIF($L7:$T7,9)+COUNTIF(T$2:T$10,9)=0,9,""))</f>
        <v>123456789</v>
      </c>
    </row>
    <row r="8" spans="2:32" ht="16.5" customHeight="1">
      <c r="B8" s="72"/>
      <c r="C8" s="73"/>
      <c r="D8" s="74"/>
      <c r="E8" s="75"/>
      <c r="F8" s="76"/>
      <c r="G8" s="77"/>
      <c r="H8" s="72"/>
      <c r="I8" s="73"/>
      <c r="J8" s="74"/>
      <c r="K8" s="9"/>
      <c r="L8" s="36"/>
      <c r="M8" s="37"/>
      <c r="N8" s="39"/>
      <c r="O8" s="50"/>
      <c r="P8" s="38"/>
      <c r="Q8" s="51"/>
      <c r="R8" s="36"/>
      <c r="S8" s="37"/>
      <c r="T8" s="39"/>
      <c r="U8" s="128" t="s">
        <v>0</v>
      </c>
      <c r="V8" s="129">
        <f t="shared" si="0"/>
        <v>0</v>
      </c>
      <c r="W8" s="9"/>
      <c r="X8" s="91" t="str">
        <f>IF(AND(L8&gt;0,L8&lt;10),"",IF(COUNTIF(L8:N10,1)+COUNTIF($L8:$T8,1)+COUNTIF(L$2:L$10,1)=0,1,"")&amp;IF(COUNTIF(L8:N10,2)+COUNTIF($L8:$T8,2)+COUNTIF(L$2:L$10,2)=0,2,"")&amp;IF(COUNTIF(L8:N10,3)+COUNTIF($L8:$T8,3)+COUNTIF(L$2:L$10,3)=0,3,"")&amp;IF(COUNTIF(L8:N10,4)+COUNTIF($L8:$T8,4)+COUNTIF(L$2:L$10,4)=0,4,"")&amp;IF(COUNTIF(L8:N10,5)+COUNTIF($L8:$T8,5)+COUNTIF(L$2:L$10,5)=0,5,"")&amp;IF(COUNTIF(L8:N10,6)+COUNTIF($L8:$T8,6)+COUNTIF(L$2:L$10,6)=0,6,"")&amp;IF(COUNTIF(L8:N10,7)+COUNTIF($L8:$T8,7)+COUNTIF(L$2:L$10,7)=0,7,"")&amp;IF(COUNTIF(L8:N10,8)+COUNTIF($L8:$T8,8)+COUNTIF(L$2:L$10,8)=0,8,"")&amp;IF(COUNTIF(L8:N10,9)+COUNTIF($L8:$T8,9)+COUNTIF(L$2:L$10,9)=0,9,""))</f>
        <v>123456789</v>
      </c>
      <c r="Y8" s="92" t="str">
        <f>IF(AND(M8&gt;0,M8&lt;10),"",IF(COUNTIF(L8:N10,1)+COUNTIF($L8:$T8,1)+COUNTIF(M$2:M$10,1)=0,1,"")&amp;IF(COUNTIF(L8:N10,2)+COUNTIF($L8:$T8,2)+COUNTIF(M$2:M$10,2)=0,2,"")&amp;IF(COUNTIF(L8:N10,3)+COUNTIF($L8:$T8,3)+COUNTIF(M$2:M$10,3)=0,3,"")&amp;IF(COUNTIF(L8:N10,4)+COUNTIF($L8:$T8,4)+COUNTIF(M$2:M$10,4)=0,4,"")&amp;IF(COUNTIF(L8:N10,5)+COUNTIF($L8:$T8,5)+COUNTIF(M$2:M$10,5)=0,5,"")&amp;IF(COUNTIF(L8:N10,6)+COUNTIF($L8:$T8,6)+COUNTIF(M$2:M$10,6)=0,6,"")&amp;IF(COUNTIF(L8:N10,7)+COUNTIF($L8:$T8,7)+COUNTIF(M$2:M$10,7)=0,7,"")&amp;IF(COUNTIF(L8:N10,8)+COUNTIF($L8:$T8,8)+COUNTIF(M$2:M$10,8)=0,8,"")&amp;IF(COUNTIF(L8:N10,9)+COUNTIF($L8:$T8,9)+COUNTIF(M$2:M$10,9)=0,9,""))</f>
        <v>123456789</v>
      </c>
      <c r="Z8" s="93" t="str">
        <f>IF(AND(N8&gt;0,N8&lt;10),"",IF(COUNTIF(L8:N10,1)+COUNTIF($L8:$T8,1)+COUNTIF(N$2:N$10,1)=0,1,"")&amp;IF(COUNTIF(L8:N10,2)+COUNTIF($L8:$T8,2)+COUNTIF(N$2:N$10,2)=0,2,"")&amp;IF(COUNTIF(L8:N10,3)+COUNTIF($L8:$T8,3)+COUNTIF(N$2:N$10,3)=0,3,"")&amp;IF(COUNTIF(L8:N10,4)+COUNTIF($L8:$T8,4)+COUNTIF(N$2:N$10,4)=0,4,"")&amp;IF(COUNTIF(L8:N10,5)+COUNTIF($L8:$T8,5)+COUNTIF(N$2:N$10,5)=0,5,"")&amp;IF(COUNTIF(L8:N10,6)+COUNTIF($L8:$T8,6)+COUNTIF(N$2:N$10,6)=0,6,"")&amp;IF(COUNTIF(L8:N10,7)+COUNTIF($L8:$T8,7)+COUNTIF(N$2:N$10,7)=0,7,"")&amp;IF(COUNTIF(L8:N10,8)+COUNTIF($L8:$T8,8)+COUNTIF(N$2:N$10,8)=0,8,"")&amp;IF(COUNTIF(L8:N10,9)+COUNTIF($L8:$T8,9)+COUNTIF(N$2:N$10,9)=0,9,""))</f>
        <v>123456789</v>
      </c>
      <c r="AA8" s="111" t="str">
        <f>IF(AND(O8&gt;0,O8&lt;10),"",IF(COUNTIF(O8:Q10,1)+COUNTIF($L8:$T8,1)+COUNTIF(O$2:O$10,1)=0,1,"")&amp;IF(COUNTIF(O8:Q10,2)+COUNTIF($L8:$T8,2)+COUNTIF(O$2:O$10,2)=0,2,"")&amp;IF(COUNTIF(O8:Q10,3)+COUNTIF($L8:$T8,3)+COUNTIF(O$2:O$10,3)=0,3,"")&amp;IF(COUNTIF(O8:Q10,4)+COUNTIF($L8:$T8,4)+COUNTIF(O$2:O$10,4)=0,4,"")&amp;IF(COUNTIF(O8:Q10,5)+COUNTIF($L8:$T8,5)+COUNTIF(O$2:O$10,5)=0,5,"")&amp;IF(COUNTIF(O8:Q10,6)+COUNTIF($L8:$T8,6)+COUNTIF(O$2:O$10,6)=0,6,"")&amp;IF(COUNTIF(O8:Q10,7)+COUNTIF($L8:$T8,7)+COUNTIF(O$2:O$10,7)=0,7,"")&amp;IF(COUNTIF(O8:Q10,8)+COUNTIF($L8:$T8,8)+COUNTIF(O$2:O$10,8)=0,8,"")&amp;IF(COUNTIF(O8:Q10,9)+COUNTIF($L8:$T8,9)+COUNTIF(O$2:O$10,9)=0,9,""))</f>
        <v>123456789</v>
      </c>
      <c r="AB8" s="109" t="str">
        <f>IF(AND(P8&gt;0,P8&lt;10),"",IF(COUNTIF(O8:Q10,1)+COUNTIF($L8:$T8,1)+COUNTIF(P$2:P$10,1)=0,1,"")&amp;IF(COUNTIF(O8:Q10,2)+COUNTIF($L8:$T8,2)+COUNTIF(P$2:P$10,2)=0,2,"")&amp;IF(COUNTIF(O8:Q10,3)+COUNTIF($L8:$T8,3)+COUNTIF(P$2:P$10,3)=0,3,"")&amp;IF(COUNTIF(O8:Q10,4)+COUNTIF($L8:$T8,4)+COUNTIF(P$2:P$10,4)=0,4,"")&amp;IF(COUNTIF(O8:Q10,5)+COUNTIF($L8:$T8,5)+COUNTIF(P$2:P$10,5)=0,5,"")&amp;IF(COUNTIF(O8:Q10,6)+COUNTIF($L8:$T8,6)+COUNTIF(P$2:P$10,6)=0,6,"")&amp;IF(COUNTIF(O8:Q10,7)+COUNTIF($L8:$T8,7)+COUNTIF(P$2:P$10,7)=0,7,"")&amp;IF(COUNTIF(O8:Q10,8)+COUNTIF($L8:$T8,8)+COUNTIF(P$2:P$10,8)=0,8,"")&amp;IF(COUNTIF(O8:Q10,9)+COUNTIF($L8:$T8,9)+COUNTIF(P$2:P$10,9)=0,9,""))</f>
        <v>123456789</v>
      </c>
      <c r="AC8" s="110" t="str">
        <f>IF(AND(Q8&gt;0,Q8&lt;10),"",IF(COUNTIF(O8:Q10,1)+COUNTIF($L8:$T8,1)+COUNTIF(Q$2:Q$10,1)=0,1,"")&amp;IF(COUNTIF(O8:Q10,2)+COUNTIF($L8:$T8,2)+COUNTIF(Q$2:Q$10,2)=0,2,"")&amp;IF(COUNTIF(O8:Q10,3)+COUNTIF($L8:$T8,3)+COUNTIF(Q$2:Q$10,3)=0,3,"")&amp;IF(COUNTIF(O8:Q10,4)+COUNTIF($L8:$T8,4)+COUNTIF(Q$2:Q$10,4)=0,4,"")&amp;IF(COUNTIF(O8:Q10,5)+COUNTIF($L8:$T8,5)+COUNTIF(Q$2:Q$10,5)=0,5,"")&amp;IF(COUNTIF(O8:Q10,6)+COUNTIF($L8:$T8,6)+COUNTIF(Q$2:Q$10,6)=0,6,"")&amp;IF(COUNTIF(O8:Q10,7)+COUNTIF($L8:$T8,7)+COUNTIF(Q$2:Q$10,7)=0,7,"")&amp;IF(COUNTIF(O8:Q10,8)+COUNTIF($L8:$T8,8)+COUNTIF(Q$2:Q$10,8)=0,8,"")&amp;IF(COUNTIF(O8:Q10,9)+COUNTIF($L8:$T8,9)+COUNTIF(Q$2:Q$10,9)=0,9,""))</f>
        <v>123456789</v>
      </c>
      <c r="AD8" s="91" t="str">
        <f>IF(AND(R8&gt;0,R8&lt;10),"",IF(COUNTIF(R8:T10,1)+COUNTIF($L8:$T8,1)+COUNTIF(R$2:R$10,1)=0,1,"")&amp;IF(COUNTIF(R8:T10,2)+COUNTIF($L8:$T8,2)+COUNTIF(R$2:R$10,2)=0,2,"")&amp;IF(COUNTIF(R8:T10,3)+COUNTIF($L8:$T8,3)+COUNTIF(R$2:R$10,3)=0,3,"")&amp;IF(COUNTIF(R8:T10,4)+COUNTIF($L8:$T8,4)+COUNTIF(R$2:R$10,4)=0,4,"")&amp;IF(COUNTIF(R8:T10,5)+COUNTIF($L8:$T8,5)+COUNTIF(R$2:R$10,5)=0,5,"")&amp;IF(COUNTIF(R8:T10,6)+COUNTIF($L8:$T8,6)+COUNTIF(R$2:R$10,6)=0,6,"")&amp;IF(COUNTIF(R8:T10,7)+COUNTIF($L8:$T8,7)+COUNTIF(R$2:R$10,7)=0,7,"")&amp;IF(COUNTIF(R8:T10,8)+COUNTIF($L8:$T8,8)+COUNTIF(R$2:R$10,8)=0,8,"")&amp;IF(COUNTIF(R8:T10,9)+COUNTIF($L8:$T8,9)+COUNTIF(R$2:R$10,9)=0,9,""))</f>
        <v>123456789</v>
      </c>
      <c r="AE8" s="92" t="str">
        <f>IF(AND(S8&gt;0,S8&lt;10),"",IF(COUNTIF(R8:T10,1)+COUNTIF($L8:$T8,1)+COUNTIF(S$2:S$10,1)=0,1,"")&amp;IF(COUNTIF(R8:T10,2)+COUNTIF($L8:$T8,2)+COUNTIF(S$2:S$10,2)=0,2,"")&amp;IF(COUNTIF(R8:T10,3)+COUNTIF($L8:$T8,3)+COUNTIF(S$2:S$10,3)=0,3,"")&amp;IF(COUNTIF(R8:T10,4)+COUNTIF($L8:$T8,4)+COUNTIF(S$2:S$10,4)=0,4,"")&amp;IF(COUNTIF(R8:T10,5)+COUNTIF($L8:$T8,5)+COUNTIF(S$2:S$10,5)=0,5,"")&amp;IF(COUNTIF(R8:T10,6)+COUNTIF($L8:$T8,6)+COUNTIF(S$2:S$10,6)=0,6,"")&amp;IF(COUNTIF(R8:T10,7)+COUNTIF($L8:$T8,7)+COUNTIF(S$2:S$10,7)=0,7,"")&amp;IF(COUNTIF(R8:T10,8)+COUNTIF($L8:$T8,8)+COUNTIF(S$2:S$10,8)=0,8,"")&amp;IF(COUNTIF(R8:T10,9)+COUNTIF($L8:$T8,9)+COUNTIF(S$2:S$10,9)=0,9,""))</f>
        <v>123456789</v>
      </c>
      <c r="AF8" s="93" t="str">
        <f>IF(AND(T8&gt;0,T8&lt;10),"",IF(COUNTIF(R8:T10,1)+COUNTIF($L8:$T8,1)+COUNTIF(T$2:T$10,1)=0,1,"")&amp;IF(COUNTIF(R8:T10,2)+COUNTIF($L8:$T8,2)+COUNTIF(T$2:T$10,2)=0,2,"")&amp;IF(COUNTIF(R8:T10,3)+COUNTIF($L8:$T8,3)+COUNTIF(T$2:T$10,3)=0,3,"")&amp;IF(COUNTIF(R8:T10,4)+COUNTIF($L8:$T8,4)+COUNTIF(T$2:T$10,4)=0,4,"")&amp;IF(COUNTIF(R8:T10,5)+COUNTIF($L8:$T8,5)+COUNTIF(T$2:T$10,5)=0,5,"")&amp;IF(COUNTIF(R8:T10,6)+COUNTIF($L8:$T8,6)+COUNTIF(T$2:T$10,6)=0,6,"")&amp;IF(COUNTIF(R8:T10,7)+COUNTIF($L8:$T8,7)+COUNTIF(T$2:T$10,7)=0,7,"")&amp;IF(COUNTIF(R8:T10,8)+COUNTIF($L8:$T8,8)+COUNTIF(T$2:T$10,8)=0,8,"")&amp;IF(COUNTIF(R8:T10,9)+COUNTIF($L8:$T8,9)+COUNTIF(T$2:T$10,9)=0,9,""))</f>
        <v>123456789</v>
      </c>
    </row>
    <row r="9" spans="2:32" ht="16.5" customHeight="1">
      <c r="B9" s="78"/>
      <c r="C9" s="79"/>
      <c r="D9" s="80"/>
      <c r="E9" s="81"/>
      <c r="F9" s="82"/>
      <c r="G9" s="83"/>
      <c r="H9" s="78"/>
      <c r="I9" s="79"/>
      <c r="J9" s="80"/>
      <c r="K9" s="123"/>
      <c r="L9" s="40"/>
      <c r="M9" s="41"/>
      <c r="N9" s="43"/>
      <c r="O9" s="44"/>
      <c r="P9" s="42"/>
      <c r="Q9" s="45"/>
      <c r="R9" s="40"/>
      <c r="S9" s="41"/>
      <c r="T9" s="43"/>
      <c r="U9" s="130" t="s">
        <v>0</v>
      </c>
      <c r="V9" s="131">
        <f t="shared" si="0"/>
        <v>0</v>
      </c>
      <c r="W9" s="9"/>
      <c r="X9" s="97" t="str">
        <f>IF(AND(L9&gt;0,L9&lt;10),"",IF(COUNTIF(L8:N10,1)+COUNTIF($L9:$T9,1)+COUNTIF(L$2:L$10,1)=0,1,"")&amp;IF(COUNTIF(L8:N10,2)+COUNTIF($L9:$T9,2)+COUNTIF(L$2:L$10,2)=0,2,"")&amp;IF(COUNTIF(L8:N10,3)+COUNTIF($L9:$T9,3)+COUNTIF(L$2:L$10,3)=0,3,"")&amp;IF(COUNTIF(L8:N10,4)+COUNTIF($L9:$T9,4)+COUNTIF(L$2:L$10,4)=0,4,"")&amp;IF(COUNTIF(L8:N10,5)+COUNTIF($L9:$T9,5)+COUNTIF(L$2:L$10,5)=0,5,"")&amp;IF(COUNTIF(L8:N10,6)+COUNTIF($L9:$T9,6)+COUNTIF(L$2:L$10,6)=0,6,"")&amp;IF(COUNTIF(L8:N10,7)+COUNTIF($L9:$T9,7)+COUNTIF(L$2:L$10,7)=0,7,"")&amp;IF(COUNTIF(L8:N10,8)+COUNTIF($L9:$T9,8)+COUNTIF(L$2:L$10,8)=0,8,"")&amp;IF(COUNTIF(L8:N10,9)+COUNTIF($L9:$T9,9)+COUNTIF(L$2:L$10,9)=0,9,""))</f>
        <v>123456789</v>
      </c>
      <c r="Y9" s="98" t="str">
        <f>IF(AND(M9&gt;0,M9&lt;10),"",IF(COUNTIF(L8:N10,1)+COUNTIF($L9:$T9,1)+COUNTIF(M$2:M$10,1)=0,1,"")&amp;IF(COUNTIF(L8:N10,2)+COUNTIF($L9:$T9,2)+COUNTIF(M$2:M$10,2)=0,2,"")&amp;IF(COUNTIF(L8:N10,3)+COUNTIF($L9:$T9,3)+COUNTIF(M$2:M$10,3)=0,3,"")&amp;IF(COUNTIF(L8:N10,4)+COUNTIF($L9:$T9,4)+COUNTIF(M$2:M$10,4)=0,4,"")&amp;IF(COUNTIF(L8:N10,5)+COUNTIF($L9:$T9,5)+COUNTIF(M$2:M$10,5)=0,5,"")&amp;IF(COUNTIF(L8:N10,6)+COUNTIF($L9:$T9,6)+COUNTIF(M$2:M$10,6)=0,6,"")&amp;IF(COUNTIF(L8:N10,7)+COUNTIF($L9:$T9,7)+COUNTIF(M$2:M$10,7)=0,7,"")&amp;IF(COUNTIF(L8:N10,8)+COUNTIF($L9:$T9,8)+COUNTIF(M$2:M$10,8)=0,8,"")&amp;IF(COUNTIF(L8:N10,9)+COUNTIF($L9:$T9,9)+COUNTIF(M$2:M$10,9)=0,9,""))</f>
        <v>123456789</v>
      </c>
      <c r="Z9" s="99" t="str">
        <f>IF(AND(N9&gt;0,N9&lt;10),"",IF(COUNTIF(L8:N10,1)+COUNTIF($L9:$T9,1)+COUNTIF(N$2:N$10,1)=0,1,"")&amp;IF(COUNTIF(L8:N10,2)+COUNTIF($L9:$T9,2)+COUNTIF(N$2:N$10,2)=0,2,"")&amp;IF(COUNTIF(L8:N10,3)+COUNTIF($L9:$T9,3)+COUNTIF(N$2:N$10,3)=0,3,"")&amp;IF(COUNTIF(L8:N10,4)+COUNTIF($L9:$T9,4)+COUNTIF(N$2:N$10,4)=0,4,"")&amp;IF(COUNTIF(L8:N10,5)+COUNTIF($L9:$T9,5)+COUNTIF(N$2:N$10,5)=0,5,"")&amp;IF(COUNTIF(L8:N10,6)+COUNTIF($L9:$T9,6)+COUNTIF(N$2:N$10,6)=0,6,"")&amp;IF(COUNTIF(L8:N10,7)+COUNTIF($L9:$T9,7)+COUNTIF(N$2:N$10,7)=0,7,"")&amp;IF(COUNTIF(L8:N10,8)+COUNTIF($L9:$T9,8)+COUNTIF(N$2:N$10,8)=0,8,"")&amp;IF(COUNTIF(L8:N10,9)+COUNTIF($L9:$T9,9)+COUNTIF(N$2:N$10,9)=0,9,""))</f>
        <v>123456789</v>
      </c>
      <c r="AA9" s="100" t="str">
        <f>IF(AND(O9&gt;0,O9&lt;10),"",IF(COUNTIF(O8:Q10,1)+COUNTIF($L9:$T9,1)+COUNTIF(O$2:O$10,1)=0,1,"")&amp;IF(COUNTIF(O8:Q10,2)+COUNTIF($L9:$T9,2)+COUNTIF(O$2:O$10,2)=0,2,"")&amp;IF(COUNTIF(O8:Q10,3)+COUNTIF($L9:$T9,3)+COUNTIF(O$2:O$10,3)=0,3,"")&amp;IF(COUNTIF(O8:Q10,4)+COUNTIF($L9:$T9,4)+COUNTIF(O$2:O$10,4)=0,4,"")&amp;IF(COUNTIF(O8:Q10,5)+COUNTIF($L9:$T9,5)+COUNTIF(O$2:O$10,5)=0,5,"")&amp;IF(COUNTIF(O8:Q10,6)+COUNTIF($L9:$T9,6)+COUNTIF(O$2:O$10,6)=0,6,"")&amp;IF(COUNTIF(O8:Q10,7)+COUNTIF($L9:$T9,7)+COUNTIF(O$2:O$10,7)=0,7,"")&amp;IF(COUNTIF(O8:Q10,8)+COUNTIF($L9:$T9,8)+COUNTIF(O$2:O$10,8)=0,8,"")&amp;IF(COUNTIF(O8:Q10,9)+COUNTIF($L9:$T9,9)+COUNTIF(O$2:O$10,9)=0,9,""))</f>
        <v>123456789</v>
      </c>
      <c r="AB9" s="101" t="str">
        <f>IF(AND(P9&gt;0,P9&lt;10),"",IF(COUNTIF(O8:Q10,1)+COUNTIF($L9:$T9,1)+COUNTIF(P$2:P$10,1)=0,1,"")&amp;IF(COUNTIF(O8:Q10,2)+COUNTIF($L9:$T9,2)+COUNTIF(P$2:P$10,2)=0,2,"")&amp;IF(COUNTIF(O8:Q10,3)+COUNTIF($L9:$T9,3)+COUNTIF(P$2:P$10,3)=0,3,"")&amp;IF(COUNTIF(O8:Q10,4)+COUNTIF($L9:$T9,4)+COUNTIF(P$2:P$10,4)=0,4,"")&amp;IF(COUNTIF(O8:Q10,5)+COUNTIF($L9:$T9,5)+COUNTIF(P$2:P$10,5)=0,5,"")&amp;IF(COUNTIF(O8:Q10,6)+COUNTIF($L9:$T9,6)+COUNTIF(P$2:P$10,6)=0,6,"")&amp;IF(COUNTIF(O8:Q10,7)+COUNTIF($L9:$T9,7)+COUNTIF(P$2:P$10,7)=0,7,"")&amp;IF(COUNTIF(O8:Q10,8)+COUNTIF($L9:$T9,8)+COUNTIF(P$2:P$10,8)=0,8,"")&amp;IF(COUNTIF(O8:Q10,9)+COUNTIF($L9:$T9,9)+COUNTIF(P$2:P$10,9)=0,9,""))</f>
        <v>123456789</v>
      </c>
      <c r="AC9" s="102" t="str">
        <f>IF(AND(Q9&gt;0,Q9&lt;10),"",IF(COUNTIF(O8:Q10,1)+COUNTIF($L9:$T9,1)+COUNTIF(Q$2:Q$10,1)=0,1,"")&amp;IF(COUNTIF(O8:Q10,2)+COUNTIF($L9:$T9,2)+COUNTIF(Q$2:Q$10,2)=0,2,"")&amp;IF(COUNTIF(O8:Q10,3)+COUNTIF($L9:$T9,3)+COUNTIF(Q$2:Q$10,3)=0,3,"")&amp;IF(COUNTIF(O8:Q10,4)+COUNTIF($L9:$T9,4)+COUNTIF(Q$2:Q$10,4)=0,4,"")&amp;IF(COUNTIF(O8:Q10,5)+COUNTIF($L9:$T9,5)+COUNTIF(Q$2:Q$10,5)=0,5,"")&amp;IF(COUNTIF(O8:Q10,6)+COUNTIF($L9:$T9,6)+COUNTIF(Q$2:Q$10,6)=0,6,"")&amp;IF(COUNTIF(O8:Q10,7)+COUNTIF($L9:$T9,7)+COUNTIF(Q$2:Q$10,7)=0,7,"")&amp;IF(COUNTIF(O8:Q10,8)+COUNTIF($L9:$T9,8)+COUNTIF(Q$2:Q$10,8)=0,8,"")&amp;IF(COUNTIF(O8:Q10,9)+COUNTIF($L9:$T9,9)+COUNTIF(Q$2:Q$10,9)=0,9,""))</f>
        <v>123456789</v>
      </c>
      <c r="AD9" s="97" t="str">
        <f>IF(AND(R9&gt;0,R9&lt;10),"",IF(COUNTIF(R8:T10,1)+COUNTIF($L9:$T9,1)+COUNTIF(R$2:R$10,1)=0,1,"")&amp;IF(COUNTIF(R8:T10,2)+COUNTIF($L9:$T9,2)+COUNTIF(R$2:R$10,2)=0,2,"")&amp;IF(COUNTIF(R8:T10,3)+COUNTIF($L9:$T9,3)+COUNTIF(R$2:R$10,3)=0,3,"")&amp;IF(COUNTIF(R8:T10,4)+COUNTIF($L9:$T9,4)+COUNTIF(R$2:R$10,4)=0,4,"")&amp;IF(COUNTIF(R8:T10,5)+COUNTIF($L9:$T9,5)+COUNTIF(R$2:R$10,5)=0,5,"")&amp;IF(COUNTIF(R8:T10,6)+COUNTIF($L9:$T9,6)+COUNTIF(R$2:R$10,6)=0,6,"")&amp;IF(COUNTIF(R8:T10,7)+COUNTIF($L9:$T9,7)+COUNTIF(R$2:R$10,7)=0,7,"")&amp;IF(COUNTIF(R8:T10,8)+COUNTIF($L9:$T9,8)+COUNTIF(R$2:R$10,8)=0,8,"")&amp;IF(COUNTIF(R8:T10,9)+COUNTIF($L9:$T9,9)+COUNTIF(R$2:R$10,9)=0,9,""))</f>
        <v>123456789</v>
      </c>
      <c r="AE9" s="98" t="str">
        <f>IF(AND(S9&gt;0,S9&lt;10),"",IF(COUNTIF(R8:T10,1)+COUNTIF($L9:$T9,1)+COUNTIF(S$2:S$10,1)=0,1,"")&amp;IF(COUNTIF(R8:T10,2)+COUNTIF($L9:$T9,2)+COUNTIF(S$2:S$10,2)=0,2,"")&amp;IF(COUNTIF(R8:T10,3)+COUNTIF($L9:$T9,3)+COUNTIF(S$2:S$10,3)=0,3,"")&amp;IF(COUNTIF(R8:T10,4)+COUNTIF($L9:$T9,4)+COUNTIF(S$2:S$10,4)=0,4,"")&amp;IF(COUNTIF(R8:T10,5)+COUNTIF($L9:$T9,5)+COUNTIF(S$2:S$10,5)=0,5,"")&amp;IF(COUNTIF(R8:T10,6)+COUNTIF($L9:$T9,6)+COUNTIF(S$2:S$10,6)=0,6,"")&amp;IF(COUNTIF(R8:T10,7)+COUNTIF($L9:$T9,7)+COUNTIF(S$2:S$10,7)=0,7,"")&amp;IF(COUNTIF(R8:T10,8)+COUNTIF($L9:$T9,8)+COUNTIF(S$2:S$10,8)=0,8,"")&amp;IF(COUNTIF(R8:T10,9)+COUNTIF($L9:$T9,9)+COUNTIF(S$2:S$10,9)=0,9,""))</f>
        <v>123456789</v>
      </c>
      <c r="AF9" s="99" t="str">
        <f>IF(AND(T9&gt;0,T9&lt;10),"",IF(COUNTIF(R8:T10,1)+COUNTIF($L9:$T9,1)+COUNTIF(T$2:T$10,1)=0,1,"")&amp;IF(COUNTIF(R8:T10,2)+COUNTIF($L9:$T9,2)+COUNTIF(T$2:T$10,2)=0,2,"")&amp;IF(COUNTIF(R8:T10,3)+COUNTIF($L9:$T9,3)+COUNTIF(T$2:T$10,3)=0,3,"")&amp;IF(COUNTIF(R8:T10,4)+COUNTIF($L9:$T9,4)+COUNTIF(T$2:T$10,4)=0,4,"")&amp;IF(COUNTIF(R8:T10,5)+COUNTIF($L9:$T9,5)+COUNTIF(T$2:T$10,5)=0,5,"")&amp;IF(COUNTIF(R8:T10,6)+COUNTIF($L9:$T9,6)+COUNTIF(T$2:T$10,6)=0,6,"")&amp;IF(COUNTIF(R8:T10,7)+COUNTIF($L9:$T9,7)+COUNTIF(T$2:T$10,7)=0,7,"")&amp;IF(COUNTIF(R8:T10,8)+COUNTIF($L9:$T9,8)+COUNTIF(T$2:T$10,8)=0,8,"")&amp;IF(COUNTIF(R8:T10,9)+COUNTIF($L9:$T9,9)+COUNTIF(T$2:T$10,9)=0,9,""))</f>
        <v>123456789</v>
      </c>
    </row>
    <row r="10" spans="2:32" ht="16.5" customHeight="1">
      <c r="B10" s="84"/>
      <c r="C10" s="85"/>
      <c r="D10" s="86"/>
      <c r="E10" s="87"/>
      <c r="F10" s="88"/>
      <c r="G10" s="89"/>
      <c r="H10" s="84"/>
      <c r="I10" s="85"/>
      <c r="J10" s="86"/>
      <c r="K10" s="9"/>
      <c r="L10" s="46"/>
      <c r="M10" s="47"/>
      <c r="N10" s="49"/>
      <c r="O10" s="52"/>
      <c r="P10" s="48"/>
      <c r="Q10" s="53"/>
      <c r="R10" s="46"/>
      <c r="S10" s="47"/>
      <c r="T10" s="49"/>
      <c r="U10" s="132" t="s">
        <v>0</v>
      </c>
      <c r="V10" s="133">
        <f t="shared" si="0"/>
        <v>0</v>
      </c>
      <c r="W10" s="9"/>
      <c r="X10" s="103" t="str">
        <f>IF(AND(L10&gt;0,L10&lt;10),"",IF(COUNTIF(L8:N10,1)+COUNTIF($L10:$T10,1)+COUNTIF(L$2:L$10,1)=0,1,"")&amp;IF(COUNTIF(L8:N10,2)+COUNTIF($L10:$T10,2)+COUNTIF(L$2:L$10,2)=0,2,"")&amp;IF(COUNTIF(L8:N10,3)+COUNTIF($L10:$T10,3)+COUNTIF(L$2:L$10,3)=0,3,"")&amp;IF(COUNTIF(L8:N10,4)+COUNTIF($L10:$T10,4)+COUNTIF(L$2:L$10,4)=0,4,"")&amp;IF(COUNTIF(L8:N10,5)+COUNTIF($L10:$T10,5)+COUNTIF(L$2:L$10,5)=0,5,"")&amp;IF(COUNTIF(L8:N10,6)+COUNTIF($L10:$T10,6)+COUNTIF(L$2:L$10,6)=0,6,"")&amp;IF(COUNTIF(L8:N10,7)+COUNTIF($L10:$T10,7)+COUNTIF(L$2:L$10,7)=0,7,"")&amp;IF(COUNTIF(L8:N10,8)+COUNTIF($L10:$T10,8)+COUNTIF(L$2:L$10,8)=0,8,"")&amp;IF(COUNTIF(L8:N10,9)+COUNTIF($L10:$T10,9)+COUNTIF(L$2:L$10,9)=0,9,""))</f>
        <v>123456789</v>
      </c>
      <c r="Y10" s="104" t="str">
        <f>IF(AND(M10&gt;0,M10&lt;10),"",IF(COUNTIF(L8:N10,1)+COUNTIF($L10:$T10,1)+COUNTIF(M$2:M$10,1)=0,1,"")&amp;IF(COUNTIF(L8:N10,2)+COUNTIF($L10:$T10,2)+COUNTIF(M$2:M$10,2)=0,2,"")&amp;IF(COUNTIF(L8:N10,3)+COUNTIF($L10:$T10,3)+COUNTIF(M$2:M$10,3)=0,3,"")&amp;IF(COUNTIF(L8:N10,4)+COUNTIF($L10:$T10,4)+COUNTIF(M$2:M$10,4)=0,4,"")&amp;IF(COUNTIF(L8:N10,5)+COUNTIF($L10:$T10,5)+COUNTIF(M$2:M$10,5)=0,5,"")&amp;IF(COUNTIF(L8:N10,6)+COUNTIF($L10:$T10,6)+COUNTIF(M$2:M$10,6)=0,6,"")&amp;IF(COUNTIF(L8:N10,7)+COUNTIF($L10:$T10,7)+COUNTIF(M$2:M$10,7)=0,7,"")&amp;IF(COUNTIF(L8:N10,8)+COUNTIF($L10:$T10,8)+COUNTIF(M$2:M$10,8)=0,8,"")&amp;IF(COUNTIF(L8:N10,9)+COUNTIF($L10:$T10,9)+COUNTIF(M$2:M$10,9)=0,9,""))</f>
        <v>123456789</v>
      </c>
      <c r="Z10" s="105" t="str">
        <f>IF(AND(N10&gt;0,N10&lt;10),"",IF(COUNTIF(L8:N10,1)+COUNTIF($L10:$T10,1)+COUNTIF(N$2:N$10,1)=0,1,"")&amp;IF(COUNTIF(L8:N10,2)+COUNTIF($L10:$T10,2)+COUNTIF(N$2:N$10,2)=0,2,"")&amp;IF(COUNTIF(L8:N10,3)+COUNTIF($L10:$T10,3)+COUNTIF(N$2:N$10,3)=0,3,"")&amp;IF(COUNTIF(L8:N10,4)+COUNTIF($L10:$T10,4)+COUNTIF(N$2:N$10,4)=0,4,"")&amp;IF(COUNTIF(L8:N10,5)+COUNTIF($L10:$T10,5)+COUNTIF(N$2:N$10,5)=0,5,"")&amp;IF(COUNTIF(L8:N10,6)+COUNTIF($L10:$T10,6)+COUNTIF(N$2:N$10,6)=0,6,"")&amp;IF(COUNTIF(L8:N10,7)+COUNTIF($L10:$T10,7)+COUNTIF(N$2:N$10,7)=0,7,"")&amp;IF(COUNTIF(L8:N10,8)+COUNTIF($L10:$T10,8)+COUNTIF(N$2:N$10,8)=0,8,"")&amp;IF(COUNTIF(L8:N10,9)+COUNTIF($L10:$T10,9)+COUNTIF(N$2:N$10,9)=0,9,""))</f>
        <v>123456789</v>
      </c>
      <c r="AA10" s="117" t="str">
        <f>IF(AND(O10&gt;0,O10&lt;10),"",IF(COUNTIF(O8:Q10,1)+COUNTIF($L10:$T10,1)+COUNTIF(O$2:O$10,1)=0,1,"")&amp;IF(COUNTIF(O8:Q10,2)+COUNTIF($L10:$T10,2)+COUNTIF(O$2:O$10,2)=0,2,"")&amp;IF(COUNTIF(O8:Q10,3)+COUNTIF($L10:$T10,3)+COUNTIF(O$2:O$10,3)=0,3,"")&amp;IF(COUNTIF(O8:Q10,4)+COUNTIF($L10:$T10,4)+COUNTIF(O$2:O$10,4)=0,4,"")&amp;IF(COUNTIF(O8:Q10,5)+COUNTIF($L10:$T10,5)+COUNTIF(O$2:O$10,5)=0,5,"")&amp;IF(COUNTIF(O8:Q10,6)+COUNTIF($L10:$T10,6)+COUNTIF(O$2:O$10,6)=0,6,"")&amp;IF(COUNTIF(O8:Q10,7)+COUNTIF($L10:$T10,7)+COUNTIF(O$2:O$10,7)=0,7,"")&amp;IF(COUNTIF(O8:Q10,8)+COUNTIF($L10:$T10,8)+COUNTIF(O$2:O$10,8)=0,8,"")&amp;IF(COUNTIF(O8:Q10,9)+COUNTIF($L10:$T10,9)+COUNTIF(O$2:O$10,9)=0,9,""))</f>
        <v>123456789</v>
      </c>
      <c r="AB10" s="118" t="str">
        <f>IF(AND(P10&gt;0,P10&lt;10),"",IF(COUNTIF(O8:Q10,1)+COUNTIF($L10:$T10,1)+COUNTIF(P$2:P$10,1)=0,1,"")&amp;IF(COUNTIF(O8:Q10,2)+COUNTIF($L10:$T10,2)+COUNTIF(P$2:P$10,2)=0,2,"")&amp;IF(COUNTIF(O8:Q10,3)+COUNTIF($L10:$T10,3)+COUNTIF(P$2:P$10,3)=0,3,"")&amp;IF(COUNTIF(O8:Q10,4)+COUNTIF($L10:$T10,4)+COUNTIF(P$2:P$10,4)=0,4,"")&amp;IF(COUNTIF(O8:Q10,5)+COUNTIF($L10:$T10,5)+COUNTIF(P$2:P$10,5)=0,5,"")&amp;IF(COUNTIF(O8:Q10,6)+COUNTIF($L10:$T10,6)+COUNTIF(P$2:P$10,6)=0,6,"")&amp;IF(COUNTIF(O8:Q10,7)+COUNTIF($L10:$T10,7)+COUNTIF(P$2:P$10,7)=0,7,"")&amp;IF(COUNTIF(O8:Q10,8)+COUNTIF($L10:$T10,8)+COUNTIF(P$2:P$10,8)=0,8,"")&amp;IF(COUNTIF(O8:Q10,9)+COUNTIF($L10:$T10,9)+COUNTIF(P$2:P$10,9)=0,9,""))</f>
        <v>123456789</v>
      </c>
      <c r="AC10" s="119" t="str">
        <f>IF(AND(Q10&gt;0,Q10&lt;10),"",IF(COUNTIF(O8:Q10,1)+COUNTIF($L10:$T10,1)+COUNTIF(Q$2:Q$10,1)=0,1,"")&amp;IF(COUNTIF(O8:Q10,2)+COUNTIF($L10:$T10,2)+COUNTIF(Q$2:Q$10,2)=0,2,"")&amp;IF(COUNTIF(O8:Q10,3)+COUNTIF($L10:$T10,3)+COUNTIF(Q$2:Q$10,3)=0,3,"")&amp;IF(COUNTIF(O8:Q10,4)+COUNTIF($L10:$T10,4)+COUNTIF(Q$2:Q$10,4)=0,4,"")&amp;IF(COUNTIF(O8:Q10,5)+COUNTIF($L10:$T10,5)+COUNTIF(Q$2:Q$10,5)=0,5,"")&amp;IF(COUNTIF(O8:Q10,6)+COUNTIF($L10:$T10,6)+COUNTIF(Q$2:Q$10,6)=0,6,"")&amp;IF(COUNTIF(O8:Q10,7)+COUNTIF($L10:$T10,7)+COUNTIF(Q$2:Q$10,7)=0,7,"")&amp;IF(COUNTIF(O8:Q10,8)+COUNTIF($L10:$T10,8)+COUNTIF(Q$2:Q$10,8)=0,8,"")&amp;IF(COUNTIF(O8:Q10,9)+COUNTIF($L10:$T10,9)+COUNTIF(Q$2:Q$10,9)=0,9,""))</f>
        <v>123456789</v>
      </c>
      <c r="AD10" s="103" t="str">
        <f>IF(AND(R10&gt;0,R10&lt;10),"",IF(COUNTIF(R8:T10,1)+COUNTIF($L10:$T10,1)+COUNTIF(R$2:R$10,1)=0,1,"")&amp;IF(COUNTIF(R8:T10,2)+COUNTIF($L10:$T10,2)+COUNTIF(R$2:R$10,2)=0,2,"")&amp;IF(COUNTIF(R8:T10,3)+COUNTIF($L10:$T10,3)+COUNTIF(R$2:R$10,3)=0,3,"")&amp;IF(COUNTIF(R8:T10,4)+COUNTIF($L10:$T10,4)+COUNTIF(R$2:R$10,4)=0,4,"")&amp;IF(COUNTIF(R8:T10,5)+COUNTIF($L10:$T10,5)+COUNTIF(R$2:R$10,5)=0,5,"")&amp;IF(COUNTIF(R8:T10,6)+COUNTIF($L10:$T10,6)+COUNTIF(R$2:R$10,6)=0,6,"")&amp;IF(COUNTIF(R8:T10,7)+COUNTIF($L10:$T10,7)+COUNTIF(R$2:R$10,7)=0,7,"")&amp;IF(COUNTIF(R8:T10,8)+COUNTIF($L10:$T10,8)+COUNTIF(R$2:R$10,8)=0,8,"")&amp;IF(COUNTIF(R8:T10,9)+COUNTIF($L10:$T10,9)+COUNTIF(R$2:R$10,9)=0,9,""))</f>
        <v>123456789</v>
      </c>
      <c r="AE10" s="104" t="str">
        <f>IF(AND(S10&gt;0,S10&lt;10),"",IF(COUNTIF(R8:T10,1)+COUNTIF($L10:$T10,1)+COUNTIF(S$2:S$10,1)=0,1,"")&amp;IF(COUNTIF(R8:T10,2)+COUNTIF($L10:$T10,2)+COUNTIF(S$2:S$10,2)=0,2,"")&amp;IF(COUNTIF(R8:T10,3)+COUNTIF($L10:$T10,3)+COUNTIF(S$2:S$10,3)=0,3,"")&amp;IF(COUNTIF(R8:T10,4)+COUNTIF($L10:$T10,4)+COUNTIF(S$2:S$10,4)=0,4,"")&amp;IF(COUNTIF(R8:T10,5)+COUNTIF($L10:$T10,5)+COUNTIF(S$2:S$10,5)=0,5,"")&amp;IF(COUNTIF(R8:T10,6)+COUNTIF($L10:$T10,6)+COUNTIF(S$2:S$10,6)=0,6,"")&amp;IF(COUNTIF(R8:T10,7)+COUNTIF($L10:$T10,7)+COUNTIF(S$2:S$10,7)=0,7,"")&amp;IF(COUNTIF(R8:T10,8)+COUNTIF($L10:$T10,8)+COUNTIF(S$2:S$10,8)=0,8,"")&amp;IF(COUNTIF(R8:T10,9)+COUNTIF($L10:$T10,9)+COUNTIF(S$2:S$10,9)=0,9,""))</f>
        <v>123456789</v>
      </c>
      <c r="AF10" s="105" t="str">
        <f>IF(AND(T10&gt;0,T10&lt;10),"",IF(COUNTIF(R8:T10,1)+COUNTIF($L10:$T10,1)+COUNTIF(T$2:T$10,1)=0,1,"")&amp;IF(COUNTIF(R8:T10,2)+COUNTIF($L10:$T10,2)+COUNTIF(T$2:T$10,2)=0,2,"")&amp;IF(COUNTIF(R8:T10,3)+COUNTIF($L10:$T10,3)+COUNTIF(T$2:T$10,3)=0,3,"")&amp;IF(COUNTIF(R8:T10,4)+COUNTIF($L10:$T10,4)+COUNTIF(T$2:T$10,4)=0,4,"")&amp;IF(COUNTIF(R8:T10,5)+COUNTIF($L10:$T10,5)+COUNTIF(T$2:T$10,5)=0,5,"")&amp;IF(COUNTIF(R8:T10,6)+COUNTIF($L10:$T10,6)+COUNTIF(T$2:T$10,6)=0,6,"")&amp;IF(COUNTIF(R8:T10,7)+COUNTIF($L10:$T10,7)+COUNTIF(T$2:T$10,7)=0,7,"")&amp;IF(COUNTIF(R8:T10,8)+COUNTIF($L10:$T10,8)+COUNTIF(T$2:T$10,8)=0,8,"")&amp;IF(COUNTIF(R8:T10,9)+COUNTIF($L10:$T10,9)+COUNTIF(T$2:T$10,9)=0,9,""))</f>
        <v>123456789</v>
      </c>
    </row>
    <row r="11" spans="12:33" s="2" customFormat="1" ht="16.5" customHeight="1" hidden="1">
      <c r="L11" s="124" t="s">
        <v>5</v>
      </c>
      <c r="M11" s="13" t="s">
        <v>5</v>
      </c>
      <c r="N11" s="15" t="s">
        <v>5</v>
      </c>
      <c r="O11" s="11" t="s">
        <v>5</v>
      </c>
      <c r="P11" s="10" t="s">
        <v>5</v>
      </c>
      <c r="Q11" s="16" t="s">
        <v>5</v>
      </c>
      <c r="R11" s="11" t="s">
        <v>5</v>
      </c>
      <c r="S11" s="10" t="s">
        <v>5</v>
      </c>
      <c r="T11" s="16" t="s">
        <v>5</v>
      </c>
      <c r="U11" s="34"/>
      <c r="V11" s="18">
        <v>2</v>
      </c>
      <c r="W11" s="10"/>
      <c r="X11" s="35"/>
      <c r="AG11" s="4"/>
    </row>
    <row r="12" spans="12:22" s="2" customFormat="1" ht="16.5" customHeight="1" hidden="1">
      <c r="L12" s="12">
        <f aca="true" t="shared" si="1" ref="L12:T12">IF(COUNT(L2:L10)=8,45-SUM(L2:L10),SUM(L2:L10))</f>
        <v>0</v>
      </c>
      <c r="M12" s="14">
        <f t="shared" si="1"/>
        <v>0</v>
      </c>
      <c r="N12" s="17">
        <f t="shared" si="1"/>
        <v>0</v>
      </c>
      <c r="O12" s="12">
        <f t="shared" si="1"/>
        <v>0</v>
      </c>
      <c r="P12" s="14">
        <f t="shared" si="1"/>
        <v>0</v>
      </c>
      <c r="Q12" s="17">
        <f t="shared" si="1"/>
        <v>0</v>
      </c>
      <c r="R12" s="12">
        <f t="shared" si="1"/>
        <v>0</v>
      </c>
      <c r="S12" s="14">
        <f t="shared" si="1"/>
        <v>0</v>
      </c>
      <c r="T12" s="17">
        <f t="shared" si="1"/>
        <v>0</v>
      </c>
      <c r="U12" s="368"/>
      <c r="V12" s="369"/>
    </row>
    <row r="13" spans="11:23" s="2" customFormat="1" ht="16.5" customHeight="1" hidden="1">
      <c r="K13" s="9"/>
      <c r="M13" s="9"/>
      <c r="N13" s="9"/>
      <c r="O13" s="9"/>
      <c r="P13" s="9"/>
      <c r="Q13" s="9"/>
      <c r="R13" s="9"/>
      <c r="S13" s="9"/>
      <c r="T13" s="9"/>
      <c r="U13" s="9"/>
      <c r="V13" s="9"/>
      <c r="W13" s="9"/>
    </row>
    <row r="14" spans="12:32" s="2" customFormat="1" ht="16.5" customHeight="1" hidden="1">
      <c r="L14" s="36">
        <f>IF(AND(COUNTIF(X14:Z16,$U$14)=1,VALUE(X14)=$U$14),$U$14,0)</f>
        <v>0</v>
      </c>
      <c r="M14" s="37">
        <f>IF(AND(COUNTIF(X14:Z16,$U$14)=1,VALUE(Y14)=$U$14),$U$14,0)</f>
        <v>0</v>
      </c>
      <c r="N14" s="39">
        <f>IF(AND(COUNTIF(X14:Z16,$U$14)=1,VALUE(Z14)=$U$14),$U$14,0)</f>
        <v>0</v>
      </c>
      <c r="O14" s="50">
        <f>IF(AND(COUNTIF(AA14:AC16,$U$14)=1,VALUE(AA14)=$U$14),$U$14,0)</f>
        <v>0</v>
      </c>
      <c r="P14" s="38">
        <f>IF(AND(COUNTIF(AA14:AC16,$U$14)=1,VALUE(AB14)=$U$14),$U$14,0)</f>
        <v>0</v>
      </c>
      <c r="Q14" s="51">
        <f>IF(AND(COUNTIF(AA14:AC16,$U$14)=1,VALUE(AC14)=$U$14),$U$14,0)</f>
        <v>0</v>
      </c>
      <c r="R14" s="36">
        <f>IF(AND(COUNTIF(AD14:AF16,$U$14)=1,VALUE(AD14)=$U$14),$U$14,0)</f>
        <v>0</v>
      </c>
      <c r="S14" s="37">
        <f>IF(AND(COUNTIF(AD14:AF16,$U$14)=1,VALUE(AE14)=$U$14),$U$14,0)</f>
        <v>0</v>
      </c>
      <c r="T14" s="39">
        <f>IF(AND(COUNTIF(AD14:AF16,$U$14)=1,VALUE(AF14)=$U$14),$U$14,0)</f>
        <v>0</v>
      </c>
      <c r="U14" s="366">
        <f>MOD(U15,9)+1</f>
        <v>1</v>
      </c>
      <c r="V14" s="367"/>
      <c r="X14" s="10" t="str">
        <f aca="true" t="shared" si="2" ref="X14:AF14">IF(ISERROR(SEARCH($U$14,X2)),0,MID(X2,SEARCH($U$14,X2),1))</f>
        <v>1</v>
      </c>
      <c r="Y14" s="10" t="str">
        <f t="shared" si="2"/>
        <v>1</v>
      </c>
      <c r="Z14" s="10" t="str">
        <f t="shared" si="2"/>
        <v>1</v>
      </c>
      <c r="AA14" s="10" t="str">
        <f t="shared" si="2"/>
        <v>1</v>
      </c>
      <c r="AB14" s="10" t="str">
        <f t="shared" si="2"/>
        <v>1</v>
      </c>
      <c r="AC14" s="10" t="str">
        <f t="shared" si="2"/>
        <v>1</v>
      </c>
      <c r="AD14" s="10" t="str">
        <f t="shared" si="2"/>
        <v>1</v>
      </c>
      <c r="AE14" s="10" t="str">
        <f t="shared" si="2"/>
        <v>1</v>
      </c>
      <c r="AF14" s="10" t="str">
        <f t="shared" si="2"/>
        <v>1</v>
      </c>
    </row>
    <row r="15" spans="12:32" s="2" customFormat="1" ht="16.5" customHeight="1" hidden="1">
      <c r="L15" s="40">
        <f>IF(AND(COUNTIF(X14:Z16,$U$14)=1,VALUE(X15)=$U$14),$U$14,0)</f>
        <v>0</v>
      </c>
      <c r="M15" s="41">
        <f>IF(AND(COUNTIF(X14:Z16,$U$14)=1,VALUE(Y15)=$U$14),$U$14,0)</f>
        <v>0</v>
      </c>
      <c r="N15" s="43">
        <f>IF(AND(COUNTIF(X14:Z16,$U$14)=1,VALUE(Z15)=$U$14),$U$14,0)</f>
        <v>0</v>
      </c>
      <c r="O15" s="44">
        <f>IF(AND(COUNTIF(AA14:AC16,$U$14)=1,VALUE(AA15)=$U$14),$U$14,0)</f>
        <v>0</v>
      </c>
      <c r="P15" s="42">
        <f>IF(AND(COUNTIF(AA14:AC16,$U$14)=1,VALUE(AB15)=$U$14),$U$14,0)</f>
        <v>0</v>
      </c>
      <c r="Q15" s="45">
        <f>IF(AND(COUNTIF(AA14:AC16,$U$14)=1,VALUE(AC15)=$U$14),$U$14,0)</f>
        <v>0</v>
      </c>
      <c r="R15" s="40">
        <f>IF(AND(COUNTIF(AD14:AF16,$U$14)=1,VALUE(AD15)=$U$14),$U$14,0)</f>
        <v>0</v>
      </c>
      <c r="S15" s="41">
        <f>IF(AND(COUNTIF(AD14:AF16,$U$14)=1,VALUE(AE15)=$U$14),$U$14,0)</f>
        <v>0</v>
      </c>
      <c r="T15" s="43">
        <f>IF(AND(COUNTIF(AD14:AF16,$U$14)=1,VALUE(AF15)=$U$14),$U$14,0)</f>
        <v>0</v>
      </c>
      <c r="U15" s="372">
        <v>9</v>
      </c>
      <c r="V15" s="373"/>
      <c r="X15" s="10" t="str">
        <f aca="true" t="shared" si="3" ref="X15:AF15">IF(ISERROR(SEARCH($U$14,X3)),0,MID(X3,SEARCH($U$14,X3),1))</f>
        <v>1</v>
      </c>
      <c r="Y15" s="10" t="str">
        <f t="shared" si="3"/>
        <v>1</v>
      </c>
      <c r="Z15" s="10" t="str">
        <f t="shared" si="3"/>
        <v>1</v>
      </c>
      <c r="AA15" s="10" t="str">
        <f t="shared" si="3"/>
        <v>1</v>
      </c>
      <c r="AB15" s="10" t="str">
        <f t="shared" si="3"/>
        <v>1</v>
      </c>
      <c r="AC15" s="121" t="str">
        <f t="shared" si="3"/>
        <v>1</v>
      </c>
      <c r="AD15" s="10" t="str">
        <f t="shared" si="3"/>
        <v>1</v>
      </c>
      <c r="AE15" s="10" t="str">
        <f t="shared" si="3"/>
        <v>1</v>
      </c>
      <c r="AF15" s="10" t="str">
        <f t="shared" si="3"/>
        <v>1</v>
      </c>
    </row>
    <row r="16" spans="12:33" ht="16.5" customHeight="1" hidden="1">
      <c r="L16" s="46">
        <f>IF(AND(COUNTIF(X14:Z16,$U$14)=1,VALUE(X16)=$U$14),$U$14,0)</f>
        <v>0</v>
      </c>
      <c r="M16" s="47">
        <f>IF(AND(COUNTIF(X14:Z16,$U$14)=1,VALUE(Y16)=$U$14),$U$14,0)</f>
        <v>0</v>
      </c>
      <c r="N16" s="49">
        <f>IF(AND(COUNTIF(X14:Z16,$U$14)=1,VALUE(Z16)=$U$14),$U$14,0)</f>
        <v>0</v>
      </c>
      <c r="O16" s="52">
        <f>IF(AND(COUNTIF(AA14:AC16,$U$14)=1,VALUE(AA16)=$U$14),$U$14,0)</f>
        <v>0</v>
      </c>
      <c r="P16" s="48">
        <f>IF(AND(COUNTIF(AA14:AC16,$U$14)=1,VALUE(AB16)=$U$14),$U$14,0)</f>
        <v>0</v>
      </c>
      <c r="Q16" s="53">
        <f>IF(AND(COUNTIF(AA14:AC16,$U$14)=1,VALUE(AC16)=$U$14),$U$14,0)</f>
        <v>0</v>
      </c>
      <c r="R16" s="46">
        <f>IF(AND(COUNTIF(AD14:AF16,$U$14)=1,VALUE(AD16)=$U$14),$U$14,0)</f>
        <v>0</v>
      </c>
      <c r="S16" s="47">
        <f>IF(AND(COUNTIF(AD14:AF16,$U$14)=1,VALUE(AE16)=$U$14),$U$14,0)</f>
        <v>0</v>
      </c>
      <c r="T16" s="49">
        <f>IF(AND(COUNTIF(AD14:AF16,$U$14)=1,VALUE(AF16)=$U$14),$U$14,0)</f>
        <v>0</v>
      </c>
      <c r="U16" s="125"/>
      <c r="V16" s="19"/>
      <c r="X16" s="10" t="str">
        <f aca="true" t="shared" si="4" ref="X16:AF16">IF(ISERROR(SEARCH($U$14,X4)),0,MID(X4,SEARCH($U$14,X4),1))</f>
        <v>1</v>
      </c>
      <c r="Y16" s="10" t="str">
        <f t="shared" si="4"/>
        <v>1</v>
      </c>
      <c r="Z16" s="10" t="str">
        <f t="shared" si="4"/>
        <v>1</v>
      </c>
      <c r="AA16" s="10" t="str">
        <f t="shared" si="4"/>
        <v>1</v>
      </c>
      <c r="AB16" s="10" t="str">
        <f t="shared" si="4"/>
        <v>1</v>
      </c>
      <c r="AC16" s="10" t="str">
        <f t="shared" si="4"/>
        <v>1</v>
      </c>
      <c r="AD16" s="10" t="str">
        <f t="shared" si="4"/>
        <v>1</v>
      </c>
      <c r="AE16" s="10" t="str">
        <f t="shared" si="4"/>
        <v>1</v>
      </c>
      <c r="AF16" s="10" t="str">
        <f t="shared" si="4"/>
        <v>1</v>
      </c>
      <c r="AG16" s="2"/>
    </row>
    <row r="17" spans="12:32" ht="16.5" customHeight="1" hidden="1">
      <c r="L17" s="50">
        <f>IF(AND(COUNTIF(X17:Z19,$U$14)=1,VALUE(X17)=$U$14),$U$14,0)</f>
        <v>0</v>
      </c>
      <c r="M17" s="38">
        <f>IF(AND(COUNTIF(X17:Z19,$U$14)=1,VALUE(Y17)=$U$14),$U$14,0)</f>
        <v>0</v>
      </c>
      <c r="N17" s="51">
        <f>IF(AND(COUNTIF(X17:Z19,$U$14)=1,VALUE(Z17)=$U$14),$U$14,0)</f>
        <v>0</v>
      </c>
      <c r="O17" s="36">
        <f>IF(AND(COUNTIF(AA17:AC19,$U$14)=1,VALUE(AA17)=$U$14),$U$14,0)</f>
        <v>0</v>
      </c>
      <c r="P17" s="37">
        <f>IF(AND(COUNTIF(AA17:AC19,$U$14)=1,VALUE(AB17)=$U$14),$U$14,0)</f>
        <v>0</v>
      </c>
      <c r="Q17" s="39">
        <f>IF(AND(COUNTIF(AA17:AC19,$U$14)=1,VALUE(AC17)=$U$14),$U$14,0)</f>
        <v>0</v>
      </c>
      <c r="R17" s="50">
        <f>IF(AND(COUNTIF(AD17:AF19,$U$14)=1,VALUE(AD17)=$U$14),$U$14,0)</f>
        <v>0</v>
      </c>
      <c r="S17" s="38">
        <f>IF(AND(COUNTIF(AD17:AF19,$U$14)=1,VALUE(AE17)=$U$14),$U$14,0)</f>
        <v>0</v>
      </c>
      <c r="T17" s="51">
        <f>IF(AND(COUNTIF(AD17:AF19,$U$14)=1,VALUE(AF17)=$U$14),$U$14,0)</f>
        <v>0</v>
      </c>
      <c r="U17" s="120"/>
      <c r="V17" s="19"/>
      <c r="W17" s="1"/>
      <c r="X17" s="10" t="str">
        <f aca="true" t="shared" si="5" ref="X17:AF17">IF(ISERROR(SEARCH($U$14,X5)),0,MID(X5,SEARCH($U$14,X5),1))</f>
        <v>1</v>
      </c>
      <c r="Y17" s="10" t="str">
        <f t="shared" si="5"/>
        <v>1</v>
      </c>
      <c r="Z17" s="10" t="str">
        <f t="shared" si="5"/>
        <v>1</v>
      </c>
      <c r="AA17" s="10" t="str">
        <f t="shared" si="5"/>
        <v>1</v>
      </c>
      <c r="AB17" s="10" t="str">
        <f t="shared" si="5"/>
        <v>1</v>
      </c>
      <c r="AC17" s="10" t="str">
        <f t="shared" si="5"/>
        <v>1</v>
      </c>
      <c r="AD17" s="10" t="str">
        <f t="shared" si="5"/>
        <v>1</v>
      </c>
      <c r="AE17" s="10" t="str">
        <f t="shared" si="5"/>
        <v>1</v>
      </c>
      <c r="AF17" s="10" t="str">
        <f t="shared" si="5"/>
        <v>1</v>
      </c>
    </row>
    <row r="18" spans="12:32" ht="16.5" customHeight="1" hidden="1">
      <c r="L18" s="44">
        <f>IF(AND(COUNTIF(X17:Z19,$U$14)=1,VALUE(X18)=$U$14),$U$14,0)</f>
        <v>0</v>
      </c>
      <c r="M18" s="42">
        <f>IF(AND(COUNTIF(X17:Z19,$U$14)=1,VALUE(Y18)=$U$14),$U$14,0)</f>
        <v>0</v>
      </c>
      <c r="N18" s="45">
        <f>IF(AND(COUNTIF(X17:Z19,$U$14)=1,VALUE(Z18)=$U$14),$U$14,0)</f>
        <v>0</v>
      </c>
      <c r="O18" s="40">
        <f>IF(AND(COUNTIF(AA17:AC19,$U$14)=1,VALUE(AA18)=$U$14),$U$14,0)</f>
        <v>0</v>
      </c>
      <c r="P18" s="41">
        <f>IF(AND(COUNTIF(AA17:AC19,$U$14)=1,VALUE(AB18)=$U$14),$U$14,0)</f>
        <v>0</v>
      </c>
      <c r="Q18" s="43">
        <f>IF(AND(COUNTIF(AA17:AC19,$U$14)=1,VALUE(AC18)=$U$14),$U$14,0)</f>
        <v>0</v>
      </c>
      <c r="R18" s="44">
        <f>IF(AND(COUNTIF(AD17:AF19,$U$14)=1,VALUE(AD18)=$U$14),$U$14,0)</f>
        <v>0</v>
      </c>
      <c r="S18" s="42">
        <f>IF(AND(COUNTIF(AD17:AF19,$U$14)=1,VALUE(AE18)=$U$14),$U$14,0)</f>
        <v>0</v>
      </c>
      <c r="T18" s="45">
        <f>IF(AND(COUNTIF(AD17:AF19,$U$14)=1,VALUE(AF18)=$U$14),$U$14,0)</f>
        <v>0</v>
      </c>
      <c r="U18" s="125"/>
      <c r="V18" s="20"/>
      <c r="W18" s="1"/>
      <c r="X18" s="10" t="str">
        <f aca="true" t="shared" si="6" ref="X18:AF18">IF(ISERROR(SEARCH($U$14,X6)),0,MID(X6,SEARCH($U$14,X6),1))</f>
        <v>1</v>
      </c>
      <c r="Y18" s="10" t="str">
        <f t="shared" si="6"/>
        <v>1</v>
      </c>
      <c r="Z18" s="10" t="str">
        <f t="shared" si="6"/>
        <v>1</v>
      </c>
      <c r="AA18" s="10" t="str">
        <f t="shared" si="6"/>
        <v>1</v>
      </c>
      <c r="AB18" s="10" t="str">
        <f t="shared" si="6"/>
        <v>1</v>
      </c>
      <c r="AC18" s="10" t="str">
        <f t="shared" si="6"/>
        <v>1</v>
      </c>
      <c r="AD18" s="10" t="str">
        <f t="shared" si="6"/>
        <v>1</v>
      </c>
      <c r="AE18" s="10" t="str">
        <f t="shared" si="6"/>
        <v>1</v>
      </c>
      <c r="AF18" s="10" t="str">
        <f t="shared" si="6"/>
        <v>1</v>
      </c>
    </row>
    <row r="19" spans="12:32" ht="16.5" customHeight="1" hidden="1">
      <c r="L19" s="52">
        <f>IF(AND(COUNTIF(X17:Z19,$U$14)=1,VALUE(X19)=$U$14),$U$14,0)</f>
        <v>0</v>
      </c>
      <c r="M19" s="48">
        <f>IF(AND(COUNTIF(X17:Z19,$U$14)=1,VALUE(Y19)=$U$14),$U$14,0)</f>
        <v>0</v>
      </c>
      <c r="N19" s="53">
        <f>IF(AND(COUNTIF(X17:Z19,$U$14)=1,VALUE(Z19)=$U$14),$U$14,0)</f>
        <v>0</v>
      </c>
      <c r="O19" s="46">
        <f>IF(AND(COUNTIF(AA17:AC19,$U$14)=1,VALUE(AA19)=$U$14),$U$14,0)</f>
        <v>0</v>
      </c>
      <c r="P19" s="47">
        <f>IF(AND(COUNTIF(AA17:AC19,$U$14)=1,VALUE(AB19)=$U$14),$U$14,0)</f>
        <v>0</v>
      </c>
      <c r="Q19" s="49">
        <f>IF(AND(COUNTIF(AA17:AC19,$U$14)=1,VALUE(AC19)=$U$14),$U$14,0)</f>
        <v>0</v>
      </c>
      <c r="R19" s="52">
        <f>IF(AND(COUNTIF(AD17:AF19,$U$14)=1,VALUE(AD19)=$U$14),$U$14,0)</f>
        <v>0</v>
      </c>
      <c r="S19" s="48">
        <f>IF(AND(COUNTIF(AD17:AF19,$U$14)=1,VALUE(AE19)=$U$14),$U$14,0)</f>
        <v>0</v>
      </c>
      <c r="T19" s="53">
        <f>IF(AND(COUNTIF(AD17:AF19,$U$14)=1,VALUE(AF19)=$U$14),$U$14,0)</f>
        <v>0</v>
      </c>
      <c r="U19" s="125"/>
      <c r="V19" s="20"/>
      <c r="W19" s="1"/>
      <c r="X19" s="10" t="str">
        <f aca="true" t="shared" si="7" ref="X19:AF19">IF(ISERROR(SEARCH($U$14,X7)),0,MID(X7,SEARCH($U$14,X7),1))</f>
        <v>1</v>
      </c>
      <c r="Y19" s="10" t="str">
        <f t="shared" si="7"/>
        <v>1</v>
      </c>
      <c r="Z19" s="10" t="str">
        <f t="shared" si="7"/>
        <v>1</v>
      </c>
      <c r="AA19" s="10" t="str">
        <f t="shared" si="7"/>
        <v>1</v>
      </c>
      <c r="AB19" s="10" t="str">
        <f t="shared" si="7"/>
        <v>1</v>
      </c>
      <c r="AC19" s="10" t="str">
        <f t="shared" si="7"/>
        <v>1</v>
      </c>
      <c r="AD19" s="10" t="str">
        <f t="shared" si="7"/>
        <v>1</v>
      </c>
      <c r="AE19" s="10" t="str">
        <f t="shared" si="7"/>
        <v>1</v>
      </c>
      <c r="AF19" s="10" t="str">
        <f t="shared" si="7"/>
        <v>1</v>
      </c>
    </row>
    <row r="20" spans="12:32" ht="16.5" customHeight="1" hidden="1">
      <c r="L20" s="36">
        <f>IF(AND(COUNTIF(X20:Z22,$U$14)=1,VALUE(X20)=$U$14),$U$14,0)</f>
        <v>0</v>
      </c>
      <c r="M20" s="37">
        <f>IF(AND(COUNTIF(X20:Z22,$U$14)=1,VALUE(Y20)=$U$14),$U$14,0)</f>
        <v>0</v>
      </c>
      <c r="N20" s="39">
        <f>IF(AND(COUNTIF(X20:Z22,$U$14)=1,VALUE(Z20)=$U$14),$U$14,0)</f>
        <v>0</v>
      </c>
      <c r="O20" s="50">
        <f>IF(AND(COUNTIF(AA20:AC22,$U$14)=1,VALUE(AA20)=$U$14),$U$14,0)</f>
        <v>0</v>
      </c>
      <c r="P20" s="38">
        <f>IF(AND(COUNTIF(AA20:AC22,$U$14)=1,VALUE(AB20)=$U$14),$U$14,0)</f>
        <v>0</v>
      </c>
      <c r="Q20" s="51">
        <f>IF(AND(COUNTIF(AA20:AC22,$U$14)=1,VALUE(AC20)=$U$14),$U$14,0)</f>
        <v>0</v>
      </c>
      <c r="R20" s="36">
        <f>IF(AND(COUNTIF(AD20:AF22,$U$14)=1,VALUE(AD20)=$U$14),$U$14,0)</f>
        <v>0</v>
      </c>
      <c r="S20" s="37">
        <f>IF(AND(COUNTIF(AD20:AF22,$U$14)=1,VALUE(AE20)=$U$14),$U$14,0)</f>
        <v>0</v>
      </c>
      <c r="T20" s="39">
        <f>IF(AND(COUNTIF(AD20:AF22,$U$14)=1,VALUE(AF20)=$U$14),$U$14,0)</f>
        <v>0</v>
      </c>
      <c r="U20" s="125"/>
      <c r="V20" s="20"/>
      <c r="W20" s="1"/>
      <c r="X20" s="10" t="str">
        <f aca="true" t="shared" si="8" ref="X20:AF20">IF(ISERROR(SEARCH($U$14,X8)),0,MID(X8,SEARCH($U$14,X8),1))</f>
        <v>1</v>
      </c>
      <c r="Y20" s="10" t="str">
        <f t="shared" si="8"/>
        <v>1</v>
      </c>
      <c r="Z20" s="10" t="str">
        <f t="shared" si="8"/>
        <v>1</v>
      </c>
      <c r="AA20" s="10" t="str">
        <f t="shared" si="8"/>
        <v>1</v>
      </c>
      <c r="AB20" s="10" t="str">
        <f t="shared" si="8"/>
        <v>1</v>
      </c>
      <c r="AC20" s="10" t="str">
        <f t="shared" si="8"/>
        <v>1</v>
      </c>
      <c r="AD20" s="10" t="str">
        <f t="shared" si="8"/>
        <v>1</v>
      </c>
      <c r="AE20" s="10" t="str">
        <f t="shared" si="8"/>
        <v>1</v>
      </c>
      <c r="AF20" s="10" t="str">
        <f t="shared" si="8"/>
        <v>1</v>
      </c>
    </row>
    <row r="21" spans="12:32" ht="16.5" customHeight="1" hidden="1">
      <c r="L21" s="40">
        <f>IF(AND(COUNTIF(X20:Z22,$U$14)=1,VALUE(X21)=$U$14),$U$14,0)</f>
        <v>0</v>
      </c>
      <c r="M21" s="41">
        <f>IF(AND(COUNTIF(X20:Z22,$U$14)=1,VALUE(Y21)=$U$14),$U$14,0)</f>
        <v>0</v>
      </c>
      <c r="N21" s="43">
        <f>IF(AND(COUNTIF(X20:Z22,$U$14)=1,VALUE(Z21)=$U$14),$U$14,0)</f>
        <v>0</v>
      </c>
      <c r="O21" s="44">
        <f>IF(AND(COUNTIF(AA20:AC22,$U$14)=1,VALUE(AA21)=$U$14),$U$14,0)</f>
        <v>0</v>
      </c>
      <c r="P21" s="42">
        <f>IF(AND(COUNTIF(AA20:AC22,$U$14)=1,VALUE(AB21)=$U$14),$U$14,0)</f>
        <v>0</v>
      </c>
      <c r="Q21" s="45">
        <f>IF(AND(COUNTIF(AA20:AC22,$U$14)=1,VALUE(AC21)=$U$14),$U$14,0)</f>
        <v>0</v>
      </c>
      <c r="R21" s="40">
        <f>IF(AND(COUNTIF(AD20:AF22,$U$14)=1,VALUE(AD21)=$U$14),$U$14,0)</f>
        <v>0</v>
      </c>
      <c r="S21" s="41">
        <f>IF(AND(COUNTIF(AD20:AF22,$U$14)=1,VALUE(AE21)=$U$14),$U$14,0)</f>
        <v>0</v>
      </c>
      <c r="T21" s="43">
        <f>IF(AND(COUNTIF(AD20:AF22,$U$14)=1,VALUE(AF21)=$U$14),$U$14,0)</f>
        <v>0</v>
      </c>
      <c r="U21" s="126"/>
      <c r="V21" s="127"/>
      <c r="W21" s="1"/>
      <c r="X21" s="10" t="str">
        <f aca="true" t="shared" si="9" ref="X21:AF21">IF(ISERROR(SEARCH($U$14,X9)),0,MID(X9,SEARCH($U$14,X9),1))</f>
        <v>1</v>
      </c>
      <c r="Y21" s="10" t="str">
        <f t="shared" si="9"/>
        <v>1</v>
      </c>
      <c r="Z21" s="10" t="str">
        <f t="shared" si="9"/>
        <v>1</v>
      </c>
      <c r="AA21" s="10" t="str">
        <f t="shared" si="9"/>
        <v>1</v>
      </c>
      <c r="AB21" s="10" t="str">
        <f t="shared" si="9"/>
        <v>1</v>
      </c>
      <c r="AC21" s="10" t="str">
        <f t="shared" si="9"/>
        <v>1</v>
      </c>
      <c r="AD21" s="10" t="str">
        <f t="shared" si="9"/>
        <v>1</v>
      </c>
      <c r="AE21" s="10" t="str">
        <f t="shared" si="9"/>
        <v>1</v>
      </c>
      <c r="AF21" s="10" t="str">
        <f t="shared" si="9"/>
        <v>1</v>
      </c>
    </row>
    <row r="22" spans="12:32" ht="16.5" customHeight="1" hidden="1">
      <c r="L22" s="46">
        <f>IF(AND(COUNTIF(X20:Z22,$U$14)=1,VALUE(X22)=$U$14),$U$14,0)</f>
        <v>0</v>
      </c>
      <c r="M22" s="47">
        <f>IF(AND(COUNTIF(X20:Z22,$U$14)=1,VALUE(Y22)=$U$14),$U$14,0)</f>
        <v>0</v>
      </c>
      <c r="N22" s="49">
        <f>IF(AND(COUNTIF(X20:Z22,$U$14)=1,VALUE(Z22)=$U$14),$U$14,0)</f>
        <v>0</v>
      </c>
      <c r="O22" s="52">
        <f>IF(AND(COUNTIF(AA20:AC22,$U$14)=1,VALUE(AA22)=$U$14),$U$14,0)</f>
        <v>0</v>
      </c>
      <c r="P22" s="48">
        <f>IF(AND(COUNTIF(AA20:AC22,$U$14)=1,VALUE(AB22)=$U$14),$U$14,0)</f>
        <v>0</v>
      </c>
      <c r="Q22" s="53">
        <f>IF(AND(COUNTIF(AA20:AC22,$U$14)=1,VALUE(AC22)=$U$14),$U$14,0)</f>
        <v>0</v>
      </c>
      <c r="R22" s="46">
        <f>IF(AND(COUNTIF(AD20:AF22,$U$14)=1,VALUE(AD22)=$U$14),$U$14,0)</f>
        <v>0</v>
      </c>
      <c r="S22" s="47">
        <f>IF(AND(COUNTIF(AD20:AF22,$U$14)=1,VALUE(AE22)=$U$14),$U$14,0)</f>
        <v>0</v>
      </c>
      <c r="T22" s="49">
        <f>IF(AND(COUNTIF(AD20:AF22,$U$14)=1,VALUE(AF22)=$U$14),$U$14,0)</f>
        <v>0</v>
      </c>
      <c r="U22" s="368" t="s">
        <v>27</v>
      </c>
      <c r="V22" s="369"/>
      <c r="W22" s="1"/>
      <c r="X22" s="10" t="str">
        <f aca="true" t="shared" si="10" ref="X22:AF22">IF(ISERROR(SEARCH($U$14,X10)),0,MID(X10,SEARCH($U$14,X10),1))</f>
        <v>1</v>
      </c>
      <c r="Y22" s="10" t="str">
        <f t="shared" si="10"/>
        <v>1</v>
      </c>
      <c r="Z22" s="10" t="str">
        <f t="shared" si="10"/>
        <v>1</v>
      </c>
      <c r="AA22" s="10" t="str">
        <f t="shared" si="10"/>
        <v>1</v>
      </c>
      <c r="AB22" s="10" t="str">
        <f t="shared" si="10"/>
        <v>1</v>
      </c>
      <c r="AC22" s="10" t="str">
        <f t="shared" si="10"/>
        <v>1</v>
      </c>
      <c r="AD22" s="10" t="str">
        <f t="shared" si="10"/>
        <v>1</v>
      </c>
      <c r="AE22" s="10" t="str">
        <f t="shared" si="10"/>
        <v>1</v>
      </c>
      <c r="AF22" s="10" t="str">
        <f t="shared" si="10"/>
        <v>1</v>
      </c>
    </row>
    <row r="23" ht="12.75">
      <c r="K23" s="340"/>
    </row>
    <row r="24" ht="16.5" customHeight="1">
      <c r="K24" s="340"/>
    </row>
    <row r="25" ht="12.75" customHeight="1">
      <c r="K25" s="340"/>
    </row>
    <row r="26" ht="16.5" customHeight="1"/>
    <row r="27" ht="12.75">
      <c r="K27" s="340"/>
    </row>
    <row r="28" ht="12.75">
      <c r="K28" s="340"/>
    </row>
    <row r="29" ht="12.75"/>
    <row r="30" ht="12.75"/>
    <row r="31" ht="12.75"/>
    <row r="32" ht="12.75"/>
    <row r="33" ht="12.75"/>
    <row r="34" spans="6:8" ht="12.75">
      <c r="F34" s="380">
        <v>0.5382638888888889</v>
      </c>
      <c r="G34" s="380"/>
      <c r="H34" s="380"/>
    </row>
    <row r="35" ht="12.75"/>
    <row r="36" ht="12.75"/>
    <row r="37" ht="12.75"/>
    <row r="38" ht="12.75"/>
    <row r="39" ht="12.75"/>
  </sheetData>
  <mergeCells count="7">
    <mergeCell ref="F34:H34"/>
    <mergeCell ref="B1:J1"/>
    <mergeCell ref="U14:V14"/>
    <mergeCell ref="U22:V22"/>
    <mergeCell ref="U12:V12"/>
    <mergeCell ref="U15:V15"/>
    <mergeCell ref="L1:T1"/>
  </mergeCells>
  <conditionalFormatting sqref="V2:V10">
    <cfRule type="expression" priority="1" dxfId="0" stopIfTrue="1">
      <formula>COUNT(L2:T2)=8</formula>
    </cfRule>
    <cfRule type="cellIs" priority="2" dxfId="1" operator="equal" stopIfTrue="1">
      <formula>45</formula>
    </cfRule>
  </conditionalFormatting>
  <conditionalFormatting sqref="U2:U10">
    <cfRule type="expression" priority="3" dxfId="2" stopIfTrue="1">
      <formula>COUNT(L2:T2)=8</formula>
    </cfRule>
  </conditionalFormatting>
  <conditionalFormatting sqref="L11:T11">
    <cfRule type="expression" priority="4" dxfId="3" stopIfTrue="1">
      <formula>COUNT(L2:L10)=8</formula>
    </cfRule>
  </conditionalFormatting>
  <conditionalFormatting sqref="L12:T12">
    <cfRule type="expression" priority="5" dxfId="4" stopIfTrue="1">
      <formula>COUNT(L2:L10)=8</formula>
    </cfRule>
    <cfRule type="cellIs" priority="6" dxfId="1" operator="equal" stopIfTrue="1">
      <formula>45</formula>
    </cfRule>
  </conditionalFormatting>
  <conditionalFormatting sqref="X2:AF10">
    <cfRule type="expression" priority="7" dxfId="6" stopIfTrue="1">
      <formula>LEN(X2)=1</formula>
    </cfRule>
  </conditionalFormatting>
  <conditionalFormatting sqref="L14:T22">
    <cfRule type="expression" priority="8" dxfId="5" stopIfTrue="1">
      <formula>AND(L14&gt;0,L14=VALUE(X14))</formula>
    </cfRule>
  </conditionalFormatting>
  <conditionalFormatting sqref="L2 L5 L8 O2 O5 O8 R2 R5 R8">
    <cfRule type="expression" priority="9" dxfId="7" stopIfTrue="1">
      <formula>AND($V$11=1,LEN(X2)=1)</formula>
    </cfRule>
    <cfRule type="expression" priority="10" dxfId="5" stopIfTrue="1">
      <formula>AND($V$11=1,L14&gt;0)</formula>
    </cfRule>
    <cfRule type="expression" priority="11" dxfId="8" stopIfTrue="1">
      <formula>AND(ISNUMBER(L2),OR(COUNTIF($L2:$T2,L2)&gt;1,COUNTIF(L$2:L$10,L2)&gt;1,COUNTIF(L2:N4,L2)&gt;1))</formula>
    </cfRule>
  </conditionalFormatting>
  <conditionalFormatting sqref="M2 M5 M8 P2 P5 P8 S2 S5 S8">
    <cfRule type="expression" priority="12" dxfId="7" stopIfTrue="1">
      <formula>AND($V$11=1,LEN(Y2)=1)</formula>
    </cfRule>
    <cfRule type="expression" priority="13" dxfId="5" stopIfTrue="1">
      <formula>AND($V$11=1,M14&gt;0)</formula>
    </cfRule>
    <cfRule type="expression" priority="14" dxfId="8" stopIfTrue="1">
      <formula>AND(ISNUMBER(M2),OR(COUNTIF($L2:$T2,M2)&gt;1,COUNTIF(M$2:M$10,M2)&gt;1,COUNTIF(L2:N4,M2)&gt;1))</formula>
    </cfRule>
  </conditionalFormatting>
  <conditionalFormatting sqref="N2 N5 N8 Q2 Q5 Q8 T2 T5 T8">
    <cfRule type="expression" priority="15" dxfId="7" stopIfTrue="1">
      <formula>AND($V$11=1,LEN(Z2)=1)</formula>
    </cfRule>
    <cfRule type="expression" priority="16" dxfId="5" stopIfTrue="1">
      <formula>AND($V$11=1,N14&gt;0)</formula>
    </cfRule>
    <cfRule type="expression" priority="17" dxfId="8" stopIfTrue="1">
      <formula>AND(ISNUMBER(N2),OR(COUNTIF($L2:$T2,N2)&gt;1,COUNTIF(N$2:N$10,N2)&gt;1,COUNTIF(L2:N4,N2)&gt;1))</formula>
    </cfRule>
  </conditionalFormatting>
  <conditionalFormatting sqref="L3 L6 L9 O3 O6 O9 R3 R6 R9">
    <cfRule type="expression" priority="18" dxfId="7" stopIfTrue="1">
      <formula>AND($V$11=1,LEN(x)=1)</formula>
    </cfRule>
    <cfRule type="expression" priority="19" dxfId="5" stopIfTrue="1">
      <formula>AND($V$11=1,L15&gt;0)</formula>
    </cfRule>
    <cfRule type="expression" priority="20" dxfId="8" stopIfTrue="1">
      <formula>AND(ISNUMBER(L3),OR(COUNTIF($L3:$T3,L3)&gt;1,COUNTIF(L$2:L$10,L3)&gt;1,COUNTIF(L2:N4,L3)&gt;1))</formula>
    </cfRule>
  </conditionalFormatting>
  <conditionalFormatting sqref="M3 M6 M9 P3 P6 P9 S3 S6 S9">
    <cfRule type="expression" priority="21" dxfId="7" stopIfTrue="1">
      <formula>AND($V$11=1,LEN(Y3)=1)</formula>
    </cfRule>
    <cfRule type="expression" priority="22" dxfId="5" stopIfTrue="1">
      <formula>AND($V$11=1,M15&gt;0)</formula>
    </cfRule>
    <cfRule type="expression" priority="23" dxfId="8" stopIfTrue="1">
      <formula>AND(ISNUMBER(M3),OR(COUNTIF($L3:$T3,M3)&gt;1,COUNTIF(M$2:M$10,M3)&gt;1,COUNTIF(L2:N4,M3)&gt;1))</formula>
    </cfRule>
  </conditionalFormatting>
  <conditionalFormatting sqref="N3 N6 N9 Q3 Q6 Q9 T3 T6 T9">
    <cfRule type="expression" priority="24" dxfId="7" stopIfTrue="1">
      <formula>AND($V$11=1,LEN(Z3)=1)</formula>
    </cfRule>
    <cfRule type="expression" priority="25" dxfId="5" stopIfTrue="1">
      <formula>AND($V$11=1,N15&gt;0)</formula>
    </cfRule>
    <cfRule type="expression" priority="26" dxfId="8" stopIfTrue="1">
      <formula>AND(ISNUMBER(N3),OR(COUNTIF($L3:$T3,N3)&gt;1,COUNTIF(N$2:N$10,N3)&gt;1,COUNTIF(L2:N4,N3)&gt;1))</formula>
    </cfRule>
  </conditionalFormatting>
  <conditionalFormatting sqref="L4 L7 L10 O4 O7 O10 R4 R7 R10">
    <cfRule type="expression" priority="27" dxfId="7" stopIfTrue="1">
      <formula>AND($V$11=1,LEN(X4)=1)</formula>
    </cfRule>
    <cfRule type="expression" priority="28" dxfId="5" stopIfTrue="1">
      <formula>AND($V$11=1,L16&gt;0)</formula>
    </cfRule>
    <cfRule type="expression" priority="29" dxfId="8" stopIfTrue="1">
      <formula>AND(ISNUMBER(L4),OR(COUNTIF($L4:$T4,L4)&gt;1,COUNTIF(L$2:L$10,L4)&gt;1,COUNTIF(L2:N4,L4)&gt;1))</formula>
    </cfRule>
  </conditionalFormatting>
  <conditionalFormatting sqref="M4 M7 M10 P4 P7 P10 S4 S7 S10">
    <cfRule type="expression" priority="30" dxfId="7" stopIfTrue="1">
      <formula>AND($V$11=1,LEN(Y4)=1)</formula>
    </cfRule>
    <cfRule type="expression" priority="31" dxfId="5" stopIfTrue="1">
      <formula>AND($V$11=1,M16&gt;0)</formula>
    </cfRule>
    <cfRule type="expression" priority="32" dxfId="8" stopIfTrue="1">
      <formula>AND(ISNUMBER(M4),OR(COUNTIF($L4:$T4,M4)&gt;1,COUNTIF(M$2:M$10,M4)&gt;1,COUNTIF(L2:N4,M4)&gt;1))</formula>
    </cfRule>
  </conditionalFormatting>
  <conditionalFormatting sqref="N4 N7 N10 Q4 Q7 Q10 T4 T7 T10">
    <cfRule type="expression" priority="33" dxfId="7" stopIfTrue="1">
      <formula>AND($V$11=1,LEN(Z4)=1)</formula>
    </cfRule>
    <cfRule type="expression" priority="34" dxfId="5" stopIfTrue="1">
      <formula>AND($V$11=1,N16&gt;0)</formula>
    </cfRule>
    <cfRule type="expression" priority="35" dxfId="8" stopIfTrue="1">
      <formula>AND(ISNUMBER(N4),OR(COUNTIF($L4:$T4,N4)&gt;1,COUNTIF(N$2:N$10,N4)&gt;1,COUNTIF(L2:N4,N4)&gt;1))</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200" r:id="rId4"/>
  <headerFooter alignWithMargins="0">
    <oddFooter>&amp;C&amp;6Computeractive</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VNU Business Publications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Wim de Groot</dc:creator>
  <cp:keywords/>
  <dc:description/>
  <cp:lastModifiedBy>d</cp:lastModifiedBy>
  <cp:lastPrinted>2005-09-15T14:59:14Z</cp:lastPrinted>
  <dcterms:created xsi:type="dcterms:W3CDTF">2005-08-13T07:45:10Z</dcterms:created>
  <dcterms:modified xsi:type="dcterms:W3CDTF">2005-12-23T17:12:45Z</dcterms:modified>
  <cp:category/>
  <cp:version/>
  <cp:contentType/>
  <cp:contentStatus/>
</cp:coreProperties>
</file>